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5\09 September 2015\"/>
    </mc:Choice>
  </mc:AlternateContent>
  <bookViews>
    <workbookView xWindow="0" yWindow="0" windowWidth="25200" windowHeight="12570"/>
  </bookViews>
  <sheets>
    <sheet name="Daily Un-DNR 0927" sheetId="1" r:id="rId1"/>
    <sheet name="Daily Un-DNR 0928" sheetId="2" r:id="rId2"/>
  </sheets>
  <definedNames>
    <definedName name="Z_39678EA6_1B84_4FE5_B265_900F1E6DC2C6_.wvu.Cols" localSheetId="0" hidden="1">'Daily Un-DNR 0927'!$AD:$IV</definedName>
    <definedName name="Z_39678EA6_1B84_4FE5_B265_900F1E6DC2C6_.wvu.Cols" localSheetId="1" hidden="1">'Daily Un-DNR 0928'!$AD:$IV</definedName>
    <definedName name="Z_39678EA6_1B84_4FE5_B265_900F1E6DC2C6_.wvu.Rows" localSheetId="0" hidden="1">'Daily Un-DNR 0927'!$57:$65538</definedName>
    <definedName name="Z_39678EA6_1B84_4FE5_B265_900F1E6DC2C6_.wvu.Rows" localSheetId="1" hidden="1">'Daily Un-DNR 0928'!$57:$65538</definedName>
    <definedName name="Z_48AFF0F1_5186_4895_A5E1_7C833254286F_.wvu.Cols" localSheetId="0" hidden="1">'Daily Un-DNR 0927'!$AB:$AB</definedName>
    <definedName name="Z_48AFF0F1_5186_4895_A5E1_7C833254286F_.wvu.Cols" localSheetId="1" hidden="1">'Daily Un-DNR 0928'!$AB:$AB</definedName>
    <definedName name="Z_5D8D536A_835C_4BCD_9C57_D52D39CDB4B3_.wvu.Cols" localSheetId="0" hidden="1">'Daily Un-DNR 0927'!$AD:$IV</definedName>
    <definedName name="Z_5D8D536A_835C_4BCD_9C57_D52D39CDB4B3_.wvu.Cols" localSheetId="1" hidden="1">'Daily Un-DNR 0928'!$AD:$IV</definedName>
    <definedName name="Z_5D8D536A_835C_4BCD_9C57_D52D39CDB4B3_.wvu.Rows" localSheetId="0" hidden="1">'Daily Un-DNR 0927'!$57:$65538</definedName>
    <definedName name="Z_5D8D536A_835C_4BCD_9C57_D52D39CDB4B3_.wvu.Rows" localSheetId="1" hidden="1">'Daily Un-DNR 0928'!$57:$65538</definedName>
    <definedName name="Z_7AB5A66E_0355_4EC7_8F39_A62C1E0A908C_.wvu.Cols" localSheetId="0" hidden="1">'Daily Un-DNR 0927'!$AB:$AB</definedName>
    <definedName name="Z_7AB5A66E_0355_4EC7_8F39_A62C1E0A908C_.wvu.Cols" localSheetId="1" hidden="1">'Daily Un-DNR 0928'!$AB:$AB</definedName>
    <definedName name="Z_7CB04B9B_AFF3_49BE_B9CD_8E8D8CD22C2B_.wvu.Cols" localSheetId="0" hidden="1">'Daily Un-DNR 0927'!$AB:$AB</definedName>
    <definedName name="Z_7CB04B9B_AFF3_49BE_B9CD_8E8D8CD22C2B_.wvu.Cols" localSheetId="1" hidden="1">'Daily Un-DNR 0928'!$AB:$AB</definedName>
    <definedName name="Z_B0FD78BC_81FF_488D_B5B2_7900EA20F09B_.wvu.Cols" localSheetId="0" hidden="1">'Daily Un-DNR 0927'!$AB:$AB</definedName>
    <definedName name="Z_B0FD78BC_81FF_488D_B5B2_7900EA20F09B_.wvu.Cols" localSheetId="1" hidden="1">'Daily Un-DNR 0928'!$AB:$AB</definedName>
    <definedName name="Z_BB483852_BA30_43AE_B246_548B9228305A_.wvu.Cols" localSheetId="0" hidden="1">'Daily Un-DNR 0927'!$AD:$IV</definedName>
    <definedName name="Z_BB483852_BA30_43AE_B246_548B9228305A_.wvu.Cols" localSheetId="1" hidden="1">'Daily Un-DNR 0928'!$AD:$IV</definedName>
    <definedName name="Z_BB483852_BA30_43AE_B246_548B9228305A_.wvu.Rows" localSheetId="0" hidden="1">'Daily Un-DNR 0927'!$57:$65538</definedName>
    <definedName name="Z_BB483852_BA30_43AE_B246_548B9228305A_.wvu.Rows" localSheetId="1" hidden="1">'Daily Un-DNR 0928'!$57:$65538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77" i="2" l="1"/>
  <c r="N77" i="2"/>
  <c r="F77" i="2"/>
  <c r="Y75" i="2"/>
  <c r="T75" i="2"/>
  <c r="L75" i="2"/>
  <c r="I75" i="2"/>
  <c r="D75" i="2"/>
  <c r="W74" i="2"/>
  <c r="O74" i="2"/>
  <c r="G74" i="2"/>
  <c r="Z73" i="2"/>
  <c r="R73" i="2"/>
  <c r="O73" i="2"/>
  <c r="J73" i="2"/>
  <c r="AC72" i="2"/>
  <c r="AA72" i="2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A70" i="2"/>
  <c r="A71" i="2" s="1"/>
  <c r="A72" i="2" s="1"/>
  <c r="A73" i="2" s="1"/>
  <c r="A74" i="2" s="1"/>
  <c r="A75" i="2" s="1"/>
  <c r="A76" i="2" s="1"/>
  <c r="A77" i="2" s="1"/>
  <c r="A78" i="2" s="1"/>
  <c r="AC69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43" i="2"/>
  <c r="AC42" i="2"/>
  <c r="AC41" i="2"/>
  <c r="A41" i="2"/>
  <c r="AC40" i="2"/>
  <c r="AC39" i="2"/>
  <c r="A39" i="2"/>
  <c r="AC38" i="2"/>
  <c r="A38" i="2"/>
  <c r="AC37" i="2"/>
  <c r="AC36" i="2"/>
  <c r="A36" i="2"/>
  <c r="AC35" i="2"/>
  <c r="A35" i="2"/>
  <c r="AC34" i="2"/>
  <c r="AC33" i="2"/>
  <c r="AC32" i="2"/>
  <c r="A32" i="2"/>
  <c r="A33" i="2" s="1"/>
  <c r="AC31" i="2"/>
  <c r="AC30" i="2"/>
  <c r="AC28" i="2"/>
  <c r="AB29" i="2"/>
  <c r="AB26" i="2"/>
  <c r="AB77" i="2" s="1"/>
  <c r="Z77" i="2"/>
  <c r="Y77" i="2"/>
  <c r="X77" i="2"/>
  <c r="W77" i="2"/>
  <c r="U77" i="2"/>
  <c r="T77" i="2"/>
  <c r="S77" i="2"/>
  <c r="R77" i="2"/>
  <c r="Q77" i="2"/>
  <c r="P77" i="2"/>
  <c r="O77" i="2"/>
  <c r="M77" i="2"/>
  <c r="L77" i="2"/>
  <c r="K77" i="2"/>
  <c r="J77" i="2"/>
  <c r="I77" i="2"/>
  <c r="H77" i="2"/>
  <c r="G77" i="2"/>
  <c r="E77" i="2"/>
  <c r="AA75" i="2"/>
  <c r="Z75" i="2"/>
  <c r="X75" i="2"/>
  <c r="W75" i="2"/>
  <c r="V75" i="2"/>
  <c r="U75" i="2"/>
  <c r="S75" i="2"/>
  <c r="R75" i="2"/>
  <c r="Q75" i="2"/>
  <c r="P75" i="2"/>
  <c r="O75" i="2"/>
  <c r="N75" i="2"/>
  <c r="M75" i="2"/>
  <c r="K75" i="2"/>
  <c r="J75" i="2"/>
  <c r="H75" i="2"/>
  <c r="G75" i="2"/>
  <c r="F75" i="2"/>
  <c r="E75" i="2"/>
  <c r="AB23" i="2"/>
  <c r="AB74" i="2" s="1"/>
  <c r="AA74" i="2"/>
  <c r="Z74" i="2"/>
  <c r="Y74" i="2"/>
  <c r="X74" i="2"/>
  <c r="V74" i="2"/>
  <c r="U74" i="2"/>
  <c r="T74" i="2"/>
  <c r="S74" i="2"/>
  <c r="R74" i="2"/>
  <c r="Q74" i="2"/>
  <c r="P74" i="2"/>
  <c r="N74" i="2"/>
  <c r="M74" i="2"/>
  <c r="L74" i="2"/>
  <c r="K74" i="2"/>
  <c r="J74" i="2"/>
  <c r="I74" i="2"/>
  <c r="H74" i="2"/>
  <c r="F74" i="2"/>
  <c r="E74" i="2"/>
  <c r="D74" i="2"/>
  <c r="AC74" i="2" s="1"/>
  <c r="AA73" i="2"/>
  <c r="Y73" i="2"/>
  <c r="X73" i="2"/>
  <c r="W73" i="2"/>
  <c r="V73" i="2"/>
  <c r="U73" i="2"/>
  <c r="T73" i="2"/>
  <c r="S73" i="2"/>
  <c r="Q73" i="2"/>
  <c r="P73" i="2"/>
  <c r="N73" i="2"/>
  <c r="M73" i="2"/>
  <c r="L73" i="2"/>
  <c r="K73" i="2"/>
  <c r="I73" i="2"/>
  <c r="H73" i="2"/>
  <c r="G73" i="2"/>
  <c r="F73" i="2"/>
  <c r="E73" i="2"/>
  <c r="AC21" i="2"/>
  <c r="AB21" i="2"/>
  <c r="AB72" i="2" s="1"/>
  <c r="A19" i="2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C12" i="2"/>
  <c r="AC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70" i="1"/>
  <c r="A71" i="1" s="1"/>
  <c r="A72" i="1" s="1"/>
  <c r="A73" i="1" s="1"/>
  <c r="A74" i="1" s="1"/>
  <c r="A75" i="1" s="1"/>
  <c r="A76" i="1" s="1"/>
  <c r="A77" i="1" s="1"/>
  <c r="A78" i="1" s="1"/>
  <c r="AC69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43" i="1"/>
  <c r="AC42" i="1"/>
  <c r="AC41" i="1"/>
  <c r="A41" i="1"/>
  <c r="AC40" i="1"/>
  <c r="AC39" i="1"/>
  <c r="A39" i="1"/>
  <c r="AC38" i="1"/>
  <c r="A38" i="1"/>
  <c r="AC37" i="1"/>
  <c r="AC36" i="1"/>
  <c r="A36" i="1"/>
  <c r="AC35" i="1"/>
  <c r="A35" i="1"/>
  <c r="AC34" i="1"/>
  <c r="AC33" i="1"/>
  <c r="AC32" i="1"/>
  <c r="A32" i="1"/>
  <c r="A33" i="1" s="1"/>
  <c r="AC31" i="1"/>
  <c r="AC30" i="1"/>
  <c r="AB28" i="1"/>
  <c r="AB29" i="1"/>
  <c r="AC29" i="1"/>
  <c r="AB26" i="1"/>
  <c r="AB77" i="1" s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AC26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C75" i="1" s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AC23" i="1"/>
  <c r="D74" i="1"/>
  <c r="AB22" i="1"/>
  <c r="AB73" i="1" s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D73" i="1"/>
  <c r="AC21" i="1"/>
  <c r="AB21" i="1"/>
  <c r="AB72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C29" i="2" l="1"/>
  <c r="AC75" i="2"/>
  <c r="AC23" i="2"/>
  <c r="D73" i="2"/>
  <c r="AC73" i="2" s="1"/>
  <c r="AC22" i="2"/>
  <c r="AB22" i="2"/>
  <c r="AB73" i="2" s="1"/>
  <c r="AA77" i="2"/>
  <c r="D77" i="2"/>
  <c r="AC77" i="2" s="1"/>
  <c r="AC26" i="2"/>
  <c r="AC24" i="2"/>
  <c r="AB24" i="2"/>
  <c r="AB75" i="2" s="1"/>
  <c r="AB28" i="2"/>
  <c r="AC73" i="1"/>
  <c r="E73" i="1"/>
  <c r="AC22" i="1"/>
  <c r="AB23" i="1"/>
  <c r="AB74" i="1" s="1"/>
  <c r="AC24" i="1"/>
  <c r="AC28" i="1"/>
  <c r="E74" i="1"/>
  <c r="AC74" i="1" s="1"/>
  <c r="D77" i="1"/>
  <c r="AC77" i="1" s="1"/>
  <c r="AB24" i="1"/>
  <c r="AB75" i="1" s="1"/>
  <c r="AB18" i="2" l="1"/>
  <c r="AC18" i="2"/>
  <c r="R78" i="2" l="1"/>
  <c r="R76" i="2"/>
  <c r="N78" i="2"/>
  <c r="N76" i="2"/>
  <c r="Y76" i="2"/>
  <c r="Y78" i="2"/>
  <c r="O78" i="2"/>
  <c r="O76" i="2"/>
  <c r="U76" i="2"/>
  <c r="U78" i="2"/>
  <c r="Z78" i="2"/>
  <c r="Z76" i="2"/>
  <c r="K78" i="2"/>
  <c r="K76" i="2"/>
  <c r="G78" i="2"/>
  <c r="G76" i="2"/>
  <c r="Q76" i="2"/>
  <c r="Q78" i="2"/>
  <c r="M76" i="2"/>
  <c r="M78" i="2"/>
  <c r="H76" i="2"/>
  <c r="H78" i="2"/>
  <c r="P76" i="2"/>
  <c r="P78" i="2"/>
  <c r="W78" i="2"/>
  <c r="W76" i="2"/>
  <c r="J78" i="2"/>
  <c r="J76" i="2"/>
  <c r="S78" i="2"/>
  <c r="S76" i="2"/>
  <c r="X76" i="2"/>
  <c r="X78" i="2"/>
  <c r="F78" i="2"/>
  <c r="F76" i="2"/>
  <c r="T76" i="2"/>
  <c r="T78" i="2"/>
  <c r="I76" i="2"/>
  <c r="I78" i="2"/>
  <c r="L76" i="2"/>
  <c r="L78" i="2"/>
  <c r="V78" i="2"/>
  <c r="V76" i="2"/>
  <c r="E76" i="2"/>
  <c r="E78" i="2"/>
  <c r="AA78" i="2" l="1"/>
  <c r="AB27" i="2"/>
  <c r="AB78" i="2" s="1"/>
  <c r="AA76" i="2"/>
  <c r="AB25" i="2"/>
  <c r="AB76" i="2" s="1"/>
  <c r="AC20" i="2" l="1"/>
  <c r="D78" i="2" l="1"/>
  <c r="AC78" i="2" s="1"/>
  <c r="AC27" i="2"/>
  <c r="D76" i="2"/>
  <c r="AC76" i="2" s="1"/>
  <c r="AC25" i="2"/>
  <c r="V70" i="2" l="1"/>
  <c r="V43" i="2"/>
  <c r="W70" i="2"/>
  <c r="W43" i="2"/>
  <c r="Y70" i="2"/>
  <c r="Y43" i="2"/>
  <c r="G70" i="2"/>
  <c r="G43" i="2"/>
  <c r="L70" i="2"/>
  <c r="L43" i="2"/>
  <c r="M70" i="2"/>
  <c r="M43" i="2"/>
  <c r="Q70" i="2"/>
  <c r="Q43" i="2"/>
  <c r="Z70" i="2"/>
  <c r="Z43" i="2"/>
  <c r="S70" i="2"/>
  <c r="S43" i="2"/>
  <c r="I70" i="2"/>
  <c r="I43" i="2"/>
  <c r="D70" i="2"/>
  <c r="D43" i="2"/>
  <c r="E70" i="2"/>
  <c r="E43" i="2"/>
  <c r="R70" i="2"/>
  <c r="R43" i="2"/>
  <c r="N70" i="2"/>
  <c r="N43" i="2"/>
  <c r="P70" i="2"/>
  <c r="P43" i="2"/>
  <c r="X70" i="2"/>
  <c r="X43" i="2"/>
  <c r="T70" i="2"/>
  <c r="T43" i="2"/>
  <c r="AA70" i="2"/>
  <c r="AB19" i="2"/>
  <c r="AA43" i="2"/>
  <c r="K70" i="2"/>
  <c r="K43" i="2"/>
  <c r="H70" i="2"/>
  <c r="H43" i="2"/>
  <c r="J70" i="2"/>
  <c r="J43" i="2"/>
  <c r="O70" i="2"/>
  <c r="O43" i="2"/>
  <c r="U70" i="2"/>
  <c r="U43" i="2"/>
  <c r="F70" i="2" l="1"/>
  <c r="AC70" i="2" s="1"/>
  <c r="F43" i="2"/>
  <c r="AC43" i="2" s="1"/>
  <c r="R56" i="2"/>
  <c r="R58" i="2" s="1"/>
  <c r="R71" i="2"/>
  <c r="R59" i="2" s="1"/>
  <c r="T56" i="2"/>
  <c r="T58" i="2" s="1"/>
  <c r="T71" i="2"/>
  <c r="T59" i="2" s="1"/>
  <c r="X56" i="2"/>
  <c r="X58" i="2" s="1"/>
  <c r="X71" i="2"/>
  <c r="X59" i="2" s="1"/>
  <c r="N56" i="2"/>
  <c r="N58" i="2" s="1"/>
  <c r="N71" i="2"/>
  <c r="N59" i="2" s="1"/>
  <c r="E56" i="2"/>
  <c r="E58" i="2" s="1"/>
  <c r="E71" i="2"/>
  <c r="E59" i="2" s="1"/>
  <c r="O56" i="2"/>
  <c r="O58" i="2" s="1"/>
  <c r="O71" i="2"/>
  <c r="O59" i="2" s="1"/>
  <c r="H56" i="2"/>
  <c r="H58" i="2" s="1"/>
  <c r="H71" i="2"/>
  <c r="H59" i="2" s="1"/>
  <c r="AB70" i="2"/>
  <c r="AB71" i="2" s="1"/>
  <c r="AB43" i="2"/>
  <c r="I56" i="2"/>
  <c r="I58" i="2" s="1"/>
  <c r="I71" i="2"/>
  <c r="I59" i="2" s="1"/>
  <c r="Z56" i="2"/>
  <c r="Z58" i="2" s="1"/>
  <c r="Z71" i="2"/>
  <c r="Z59" i="2" s="1"/>
  <c r="M56" i="2"/>
  <c r="M58" i="2" s="1"/>
  <c r="M71" i="2"/>
  <c r="M59" i="2" s="1"/>
  <c r="G56" i="2"/>
  <c r="G58" i="2" s="1"/>
  <c r="G71" i="2"/>
  <c r="G59" i="2" s="1"/>
  <c r="W56" i="2"/>
  <c r="W58" i="2" s="1"/>
  <c r="W71" i="2"/>
  <c r="W59" i="2" s="1"/>
  <c r="AA56" i="2"/>
  <c r="AA58" i="2" s="1"/>
  <c r="AA71" i="2"/>
  <c r="AA59" i="2" s="1"/>
  <c r="P56" i="2"/>
  <c r="P58" i="2" s="1"/>
  <c r="P71" i="2"/>
  <c r="P59" i="2" s="1"/>
  <c r="AC19" i="2"/>
  <c r="U56" i="2"/>
  <c r="U58" i="2" s="1"/>
  <c r="U71" i="2"/>
  <c r="U59" i="2" s="1"/>
  <c r="J56" i="2"/>
  <c r="J58" i="2" s="1"/>
  <c r="J71" i="2"/>
  <c r="J59" i="2" s="1"/>
  <c r="K56" i="2"/>
  <c r="K58" i="2" s="1"/>
  <c r="K71" i="2"/>
  <c r="K59" i="2" s="1"/>
  <c r="D56" i="2"/>
  <c r="D58" i="2" s="1"/>
  <c r="D71" i="2"/>
  <c r="S56" i="2"/>
  <c r="S58" i="2" s="1"/>
  <c r="S71" i="2"/>
  <c r="S59" i="2" s="1"/>
  <c r="Q56" i="2"/>
  <c r="Q58" i="2" s="1"/>
  <c r="Q71" i="2"/>
  <c r="Q59" i="2" s="1"/>
  <c r="L56" i="2"/>
  <c r="L58" i="2" s="1"/>
  <c r="L71" i="2"/>
  <c r="L59" i="2" s="1"/>
  <c r="Y56" i="2"/>
  <c r="Y58" i="2" s="1"/>
  <c r="Y71" i="2"/>
  <c r="Y59" i="2" s="1"/>
  <c r="V56" i="2"/>
  <c r="V58" i="2" s="1"/>
  <c r="V71" i="2"/>
  <c r="V59" i="2" s="1"/>
  <c r="D59" i="2" l="1"/>
  <c r="F56" i="2"/>
  <c r="F58" i="2" s="1"/>
  <c r="F71" i="2"/>
  <c r="F59" i="2" s="1"/>
  <c r="AC71" i="2" l="1"/>
  <c r="AB18" i="1" l="1"/>
  <c r="AC18" i="1"/>
  <c r="R78" i="1" l="1"/>
  <c r="R76" i="1"/>
  <c r="N78" i="1"/>
  <c r="N76" i="1"/>
  <c r="Y76" i="1"/>
  <c r="Y78" i="1"/>
  <c r="O78" i="1"/>
  <c r="O76" i="1"/>
  <c r="U76" i="1"/>
  <c r="U78" i="1"/>
  <c r="Z78" i="1"/>
  <c r="Z76" i="1"/>
  <c r="K78" i="1"/>
  <c r="K76" i="1"/>
  <c r="P76" i="1"/>
  <c r="P78" i="1"/>
  <c r="W78" i="1"/>
  <c r="W76" i="1"/>
  <c r="J78" i="1"/>
  <c r="J76" i="1"/>
  <c r="S78" i="1"/>
  <c r="S76" i="1"/>
  <c r="X76" i="1"/>
  <c r="X78" i="1"/>
  <c r="F78" i="1"/>
  <c r="F76" i="1"/>
  <c r="Q76" i="1"/>
  <c r="Q78" i="1"/>
  <c r="G78" i="1"/>
  <c r="G76" i="1"/>
  <c r="M76" i="1"/>
  <c r="M78" i="1"/>
  <c r="H76" i="1"/>
  <c r="H78" i="1"/>
  <c r="T76" i="1"/>
  <c r="T78" i="1"/>
  <c r="I76" i="1"/>
  <c r="I78" i="1"/>
  <c r="L76" i="1"/>
  <c r="L78" i="1"/>
  <c r="V78" i="1"/>
  <c r="V76" i="1"/>
  <c r="E76" i="1"/>
  <c r="E78" i="1"/>
  <c r="AA78" i="1" l="1"/>
  <c r="AB27" i="1"/>
  <c r="AB78" i="1" s="1"/>
  <c r="AB25" i="1"/>
  <c r="AB76" i="1" s="1"/>
  <c r="AA76" i="1"/>
  <c r="AC20" i="1" l="1"/>
  <c r="AC27" i="1" l="1"/>
  <c r="D78" i="1"/>
  <c r="AC78" i="1" s="1"/>
  <c r="D76" i="1"/>
  <c r="AC76" i="1" s="1"/>
  <c r="AC25" i="1"/>
  <c r="Z70" i="1" l="1"/>
  <c r="Z43" i="1"/>
  <c r="S70" i="1"/>
  <c r="S43" i="1"/>
  <c r="T70" i="1"/>
  <c r="T43" i="1"/>
  <c r="W70" i="1"/>
  <c r="W43" i="1"/>
  <c r="Y70" i="1"/>
  <c r="Y43" i="1"/>
  <c r="G70" i="1"/>
  <c r="G43" i="1"/>
  <c r="L70" i="1"/>
  <c r="L43" i="1"/>
  <c r="M70" i="1"/>
  <c r="M43" i="1"/>
  <c r="Q70" i="1"/>
  <c r="Q43" i="1"/>
  <c r="V70" i="1"/>
  <c r="V43" i="1"/>
  <c r="D70" i="1"/>
  <c r="D43" i="1"/>
  <c r="E70" i="1"/>
  <c r="E43" i="1"/>
  <c r="R70" i="1"/>
  <c r="R43" i="1"/>
  <c r="N70" i="1"/>
  <c r="N43" i="1"/>
  <c r="P70" i="1"/>
  <c r="P43" i="1"/>
  <c r="X70" i="1"/>
  <c r="X43" i="1"/>
  <c r="I70" i="1"/>
  <c r="I43" i="1"/>
  <c r="AA70" i="1"/>
  <c r="AB19" i="1"/>
  <c r="AA43" i="1"/>
  <c r="K70" i="1"/>
  <c r="K43" i="1"/>
  <c r="H70" i="1"/>
  <c r="H43" i="1"/>
  <c r="J70" i="1"/>
  <c r="J43" i="1"/>
  <c r="O70" i="1"/>
  <c r="O43" i="1"/>
  <c r="U70" i="1"/>
  <c r="U43" i="1"/>
  <c r="F70" i="1" l="1"/>
  <c r="AC70" i="1" s="1"/>
  <c r="F43" i="1"/>
  <c r="AC43" i="1" s="1"/>
  <c r="G56" i="1"/>
  <c r="G58" i="1" s="1"/>
  <c r="G71" i="1"/>
  <c r="G59" i="1" s="1"/>
  <c r="I56" i="1"/>
  <c r="I58" i="1" s="1"/>
  <c r="I71" i="1"/>
  <c r="I59" i="1" s="1"/>
  <c r="X56" i="1"/>
  <c r="X58" i="1" s="1"/>
  <c r="X71" i="1"/>
  <c r="X59" i="1" s="1"/>
  <c r="N56" i="1"/>
  <c r="N58" i="1" s="1"/>
  <c r="N71" i="1"/>
  <c r="N59" i="1" s="1"/>
  <c r="E56" i="1"/>
  <c r="E58" i="1" s="1"/>
  <c r="E71" i="1"/>
  <c r="E59" i="1" s="1"/>
  <c r="O56" i="1"/>
  <c r="O58" i="1" s="1"/>
  <c r="O71" i="1"/>
  <c r="O59" i="1" s="1"/>
  <c r="H56" i="1"/>
  <c r="H58" i="1" s="1"/>
  <c r="H71" i="1"/>
  <c r="H59" i="1" s="1"/>
  <c r="AB70" i="1"/>
  <c r="AB71" i="1" s="1"/>
  <c r="AB43" i="1"/>
  <c r="V56" i="1"/>
  <c r="V58" i="1" s="1"/>
  <c r="V71" i="1"/>
  <c r="V59" i="1" s="1"/>
  <c r="M56" i="1"/>
  <c r="M58" i="1" s="1"/>
  <c r="M71" i="1"/>
  <c r="M59" i="1" s="1"/>
  <c r="S56" i="1"/>
  <c r="S58" i="1" s="1"/>
  <c r="S71" i="1"/>
  <c r="S59" i="1" s="1"/>
  <c r="AA56" i="1"/>
  <c r="AA58" i="1" s="1"/>
  <c r="AA71" i="1"/>
  <c r="AA59" i="1" s="1"/>
  <c r="P56" i="1"/>
  <c r="P58" i="1" s="1"/>
  <c r="P71" i="1"/>
  <c r="P59" i="1" s="1"/>
  <c r="R56" i="1"/>
  <c r="R58" i="1" s="1"/>
  <c r="R71" i="1"/>
  <c r="R59" i="1" s="1"/>
  <c r="AC19" i="1"/>
  <c r="W56" i="1"/>
  <c r="W58" i="1" s="1"/>
  <c r="W71" i="1"/>
  <c r="W59" i="1" s="1"/>
  <c r="U56" i="1"/>
  <c r="U58" i="1" s="1"/>
  <c r="U71" i="1"/>
  <c r="U59" i="1" s="1"/>
  <c r="J56" i="1"/>
  <c r="J58" i="1" s="1"/>
  <c r="J71" i="1"/>
  <c r="J59" i="1" s="1"/>
  <c r="K56" i="1"/>
  <c r="K58" i="1" s="1"/>
  <c r="K71" i="1"/>
  <c r="K59" i="1" s="1"/>
  <c r="D56" i="1"/>
  <c r="D58" i="1" s="1"/>
  <c r="D71" i="1"/>
  <c r="Q56" i="1"/>
  <c r="Q58" i="1" s="1"/>
  <c r="Q71" i="1"/>
  <c r="Q59" i="1" s="1"/>
  <c r="L56" i="1"/>
  <c r="L58" i="1" s="1"/>
  <c r="L71" i="1"/>
  <c r="L59" i="1" s="1"/>
  <c r="Y56" i="1"/>
  <c r="Y58" i="1" s="1"/>
  <c r="Y71" i="1"/>
  <c r="Y59" i="1" s="1"/>
  <c r="T56" i="1"/>
  <c r="T58" i="1" s="1"/>
  <c r="T71" i="1"/>
  <c r="T59" i="1" s="1"/>
  <c r="Z56" i="1"/>
  <c r="Z58" i="1" s="1"/>
  <c r="Z71" i="1"/>
  <c r="Z59" i="1" s="1"/>
  <c r="D59" i="1" l="1"/>
  <c r="F56" i="1"/>
  <c r="F58" i="1" s="1"/>
  <c r="F71" i="1"/>
  <c r="F59" i="1" s="1"/>
  <c r="AC71" i="1" l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<sst xmlns="http://schemas.openxmlformats.org/spreadsheetml/2006/main" count="206" uniqueCount="70">
  <si>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</si>
  <si>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</si>
  <si>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</si>
  <si>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</si>
  <si>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</si>
  <si>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</si>
  <si>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</si>
  <si>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</si>
  <si>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</si>
  <si>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</si>
  <si>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</si>
  <si>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</si>
  <si>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</si>
  <si>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</si>
  <si>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</si>
  <si>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</si>
  <si>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</si>
  <si>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</si>
  <si>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</si>
  <si>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</si>
  <si>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</si>
  <si>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</si>
  <si>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</si>
  <si>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</si>
  <si>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</si>
  <si>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</si>
  <si>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</si>
  <si>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</si>
  <si>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</si>
  <si>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</si>
  <si>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</si>
  <si>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</si>
  <si>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</si>
  <si>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</si>
  <si>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</si>
  <si>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</si>
  <si>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</si>
  <si>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</si>
  <si>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</si>
  <si>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</si>
  <si>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</si>
  <si>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</si>
  <si>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</si>
  <si>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</si>
  <si>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</si>
  <si>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</si>
  <si>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</si>
  <si>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</si>
  <si>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</si>
  <si>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</si>
  <si>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</si>
  <si>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</si>
  <si>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</si>
  <si>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</si>
  <si>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</si>
  <si>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</si>
  <si>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</si>
  <si>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</si>
  <si>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</si>
  <si>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</si>
  <si>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</si>
  <si>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</si>
  <si>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</si>
  <si>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</si>
  <si>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</si>
  <si>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</si>
  <si>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EPE1 / NITSEP12</t>
  </si>
  <si>
    <t>EPE3  NITSPVPW</t>
  </si>
  <si>
    <t>156 MW</t>
  </si>
  <si>
    <t>TEPC transmission and reliability acknowledges and accepts TEP Marketing’s DNR undesignation request submitted 09/25/2015 @ 9:54 for 09/27/2015 &amp; 09/28/2015 .   CAROLE M FARRAR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</si>
</sst>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b/>
      <sz val="10"/>
      <name val="Baskerville Old Face"/>
      <family val="1"/>
    </font>
    <font>
      <b/>
      <sz val="14"/>
      <name val="Baskerville Old Face"/>
      <family val="1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0" fontId="2" fillId="0" borderId="0" xfId="1" applyFont="1"/>
    <xf numFmtId="0" fontId="2" fillId="0" borderId="1" xfId="1" applyFont="1" applyBorder="1"/>
    <xf numFmtId="0" fontId="2" fillId="0" borderId="2" xfId="1" applyFont="1" applyBorder="1"/>
    <xf numFmtId="0" fontId="3" fillId="0" borderId="0" xfId="1" applyFont="1" applyBorder="1" applyAlignment="1">
      <alignment horizontal="left"/>
    </xf>
    <xf numFmtId="0" fontId="2" fillId="0" borderId="4" xfId="1" applyFont="1" applyBorder="1"/>
    <xf numFmtId="0" fontId="2" fillId="0" borderId="0" xfId="1" applyFont="1" applyBorder="1"/>
    <xf numFmtId="0" fontId="3" fillId="0" borderId="0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2" fillId="0" borderId="5" xfId="1" applyFont="1" applyBorder="1"/>
    <xf numFmtId="0" fontId="2" fillId="0" borderId="0" xfId="1" applyFont="1" applyBorder="1" applyAlignment="1">
      <alignment horizontal="left" vertical="center" wrapText="1"/>
    </xf>
    <xf numFmtId="0" fontId="3" fillId="0" borderId="4" xfId="1" applyFont="1" applyFill="1" applyBorder="1" applyAlignment="1">
      <alignment horizontal="right" vertical="center" indent="1"/>
    </xf>
    <xf numFmtId="0" fontId="2" fillId="0" borderId="0" xfId="1" applyFont="1" applyBorder="1" applyAlignment="1">
      <alignment horizontal="right" vertical="center" indent="1"/>
    </xf>
    <xf numFmtId="164" fontId="2" fillId="0" borderId="0" xfId="1" applyNumberFormat="1" applyFont="1" applyFill="1" applyBorder="1" applyAlignment="1">
      <alignment horizontal="left" vertical="center" indent="2"/>
    </xf>
    <xf numFmtId="164" fontId="2" fillId="0" borderId="0" xfId="1" applyNumberFormat="1" applyFont="1" applyBorder="1" applyAlignment="1">
      <alignment horizontal="left" vertical="center" indent="2"/>
    </xf>
    <xf numFmtId="0" fontId="5" fillId="0" borderId="0" xfId="1" applyFont="1" applyBorder="1"/>
    <xf numFmtId="0" fontId="3" fillId="0" borderId="0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left" vertical="center"/>
    </xf>
    <xf numFmtId="0" fontId="6" fillId="0" borderId="0" xfId="1" applyNumberFormat="1" applyFont="1" applyFill="1" applyBorder="1" applyAlignment="1">
      <alignment horizontal="left" vertical="center"/>
    </xf>
    <xf numFmtId="1" fontId="3" fillId="0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left" vertical="center"/>
    </xf>
    <xf numFmtId="1" fontId="3" fillId="0" borderId="0" xfId="1" applyNumberFormat="1" applyFont="1" applyBorder="1" applyAlignment="1">
      <alignment horizontal="center" vertical="center"/>
    </xf>
    <xf numFmtId="165" fontId="3" fillId="0" borderId="0" xfId="1" applyNumberFormat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 wrapText="1"/>
    </xf>
    <xf numFmtId="166" fontId="3" fillId="0" borderId="12" xfId="1" applyNumberFormat="1" applyFont="1" applyFill="1" applyBorder="1" applyAlignment="1">
      <alignment horizontal="center" wrapText="1"/>
    </xf>
    <xf numFmtId="0" fontId="3" fillId="0" borderId="12" xfId="1" applyFont="1" applyFill="1" applyBorder="1" applyAlignment="1">
      <alignment horizontal="center" wrapText="1"/>
    </xf>
    <xf numFmtId="0" fontId="3" fillId="3" borderId="12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left" vertical="center"/>
    </xf>
    <xf numFmtId="167" fontId="2" fillId="0" borderId="12" xfId="1" applyNumberFormat="1" applyFont="1" applyFill="1" applyBorder="1" applyAlignment="1">
      <alignment horizontal="right" vertical="center" indent="1"/>
    </xf>
    <xf numFmtId="1" fontId="3" fillId="2" borderId="12" xfId="1" applyNumberFormat="1" applyFont="1" applyFill="1" applyBorder="1" applyAlignment="1">
      <alignment horizontal="center" vertical="center"/>
    </xf>
    <xf numFmtId="167" fontId="2" fillId="0" borderId="0" xfId="1" applyNumberFormat="1" applyFont="1"/>
    <xf numFmtId="0" fontId="2" fillId="5" borderId="7" xfId="1" applyFont="1" applyFill="1" applyBorder="1" applyAlignment="1">
      <alignment horizontal="left" vertical="center"/>
    </xf>
    <xf numFmtId="0" fontId="2" fillId="6" borderId="7" xfId="1" applyFont="1" applyFill="1" applyBorder="1" applyAlignment="1">
      <alignment horizontal="left" vertical="center"/>
    </xf>
    <xf numFmtId="167" fontId="2" fillId="6" borderId="12" xfId="1" applyNumberFormat="1" applyFont="1" applyFill="1" applyBorder="1" applyAlignment="1">
      <alignment horizontal="right" vertical="center" indent="1"/>
    </xf>
    <xf numFmtId="1" fontId="3" fillId="6" borderId="12" xfId="1" applyNumberFormat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left" vertical="center"/>
    </xf>
    <xf numFmtId="1" fontId="2" fillId="2" borderId="12" xfId="1" applyNumberFormat="1" applyFont="1" applyFill="1" applyBorder="1" applyAlignment="1">
      <alignment horizontal="center" vertical="center"/>
    </xf>
    <xf numFmtId="1" fontId="8" fillId="2" borderId="12" xfId="1" applyNumberFormat="1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8" xfId="1" applyFont="1" applyBorder="1"/>
    <xf numFmtId="0" fontId="3" fillId="0" borderId="7" xfId="1" applyFont="1" applyBorder="1"/>
    <xf numFmtId="0" fontId="3" fillId="0" borderId="13" xfId="1" applyFont="1" applyBorder="1"/>
    <xf numFmtId="0" fontId="3" fillId="0" borderId="13" xfId="1" applyFont="1" applyBorder="1" applyAlignment="1">
      <alignment horizontal="center" vertical="center"/>
    </xf>
    <xf numFmtId="167" fontId="3" fillId="0" borderId="13" xfId="1" applyNumberFormat="1" applyFont="1" applyBorder="1" applyAlignment="1">
      <alignment horizontal="right" vertical="center" indent="1"/>
    </xf>
    <xf numFmtId="1" fontId="3" fillId="0" borderId="13" xfId="1" applyNumberFormat="1" applyFont="1" applyBorder="1" applyAlignment="1">
      <alignment horizontal="center" vertical="center"/>
    </xf>
    <xf numFmtId="0" fontId="2" fillId="0" borderId="3" xfId="1" applyFont="1" applyBorder="1"/>
    <xf numFmtId="0" fontId="2" fillId="0" borderId="0" xfId="1" applyFont="1" applyBorder="1" applyAlignment="1">
      <alignment wrapText="1"/>
    </xf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2" fillId="7" borderId="0" xfId="1" applyFont="1" applyFill="1"/>
    <xf numFmtId="0" fontId="3" fillId="0" borderId="0" xfId="1" applyFont="1"/>
    <xf numFmtId="166" fontId="3" fillId="0" borderId="12" xfId="1" applyNumberFormat="1" applyFont="1" applyBorder="1" applyAlignment="1">
      <alignment horizontal="center" vertical="top" wrapText="1"/>
    </xf>
    <xf numFmtId="0" fontId="3" fillId="0" borderId="12" xfId="1" applyFont="1" applyBorder="1" applyAlignment="1">
      <alignment horizontal="center" vertical="top" wrapText="1"/>
    </xf>
    <xf numFmtId="0" fontId="3" fillId="0" borderId="0" xfId="1" applyFont="1" applyAlignment="1">
      <alignment horizontal="center"/>
    </xf>
    <xf numFmtId="0" fontId="2" fillId="7" borderId="7" xfId="1" applyFont="1" applyFill="1" applyBorder="1" applyAlignment="1">
      <alignment horizontal="left" vertical="center"/>
    </xf>
    <xf numFmtId="167" fontId="2" fillId="7" borderId="12" xfId="1" applyNumberFormat="1" applyFont="1" applyFill="1" applyBorder="1" applyAlignment="1">
      <alignment horizontal="right" vertical="center"/>
    </xf>
    <xf numFmtId="1" fontId="2" fillId="7" borderId="7" xfId="1" applyNumberFormat="1" applyFont="1" applyFill="1" applyBorder="1"/>
    <xf numFmtId="1" fontId="2" fillId="7" borderId="12" xfId="1" applyNumberFormat="1" applyFont="1" applyFill="1" applyBorder="1"/>
    <xf numFmtId="1" fontId="2" fillId="0" borderId="12" xfId="1" applyNumberFormat="1" applyFont="1" applyBorder="1"/>
    <xf numFmtId="167" fontId="2" fillId="6" borderId="12" xfId="1" applyNumberFormat="1" applyFont="1" applyFill="1" applyBorder="1" applyAlignment="1">
      <alignment horizontal="right" vertical="center"/>
    </xf>
    <xf numFmtId="1" fontId="2" fillId="6" borderId="7" xfId="1" applyNumberFormat="1" applyFont="1" applyFill="1" applyBorder="1"/>
    <xf numFmtId="1" fontId="2" fillId="6" borderId="12" xfId="1" applyNumberFormat="1" applyFont="1" applyFill="1" applyBorder="1"/>
    <xf numFmtId="0" fontId="2" fillId="8" borderId="7" xfId="1" applyFont="1" applyFill="1" applyBorder="1" applyAlignment="1">
      <alignment horizontal="left" vertical="center"/>
    </xf>
    <xf numFmtId="167" fontId="2" fillId="8" borderId="12" xfId="1" applyNumberFormat="1" applyFont="1" applyFill="1" applyBorder="1" applyAlignment="1">
      <alignment horizontal="right" vertical="center"/>
    </xf>
    <xf numFmtId="1" fontId="2" fillId="8" borderId="7" xfId="1" applyNumberFormat="1" applyFont="1" applyFill="1" applyBorder="1"/>
    <xf numFmtId="1" fontId="2" fillId="8" borderId="12" xfId="1" applyNumberFormat="1" applyFont="1" applyFill="1" applyBorder="1"/>
    <xf numFmtId="167" fontId="2" fillId="4" borderId="12" xfId="1" applyNumberFormat="1" applyFont="1" applyFill="1" applyBorder="1" applyAlignment="1">
      <alignment horizontal="right" vertical="center"/>
    </xf>
    <xf numFmtId="1" fontId="2" fillId="4" borderId="7" xfId="1" applyNumberFormat="1" applyFont="1" applyFill="1" applyBorder="1"/>
    <xf numFmtId="1" fontId="2" fillId="4" borderId="12" xfId="1" applyNumberFormat="1" applyFont="1" applyFill="1" applyBorder="1"/>
    <xf numFmtId="0" fontId="3" fillId="0" borderId="12" xfId="1" applyFont="1" applyBorder="1" applyAlignment="1">
      <alignment horizontal="center" vertical="center"/>
    </xf>
    <xf numFmtId="1" fontId="2" fillId="0" borderId="0" xfId="1" applyNumberFormat="1" applyFont="1" applyBorder="1" applyAlignment="1"/>
    <xf numFmtId="1" fontId="2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1" applyFont="1"/>
    <xf numFmtId="0" fontId="12" fillId="3" borderId="0" xfId="1" applyFont="1" applyFill="1"/>
    <xf numFmtId="0" fontId="11" fillId="3" borderId="0" xfId="1" applyFont="1" applyFill="1"/>
    <xf numFmtId="0" fontId="3" fillId="0" borderId="2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0" fontId="3" fillId="0" borderId="0" xfId="1" applyFont="1" applyBorder="1" applyAlignment="1">
      <alignment horizontal="left" vertical="top" wrapText="1"/>
    </xf>
    <xf numFmtId="0" fontId="3" fillId="0" borderId="5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center" vertical="top" wrapText="1"/>
    </xf>
    <xf numFmtId="0" fontId="3" fillId="0" borderId="6" xfId="1" applyFont="1" applyFill="1" applyBorder="1" applyAlignment="1">
      <alignment horizontal="left" vertical="center"/>
    </xf>
    <xf numFmtId="0" fontId="3" fillId="0" borderId="7" xfId="1" applyFont="1" applyFill="1" applyBorder="1" applyAlignment="1">
      <alignment horizontal="left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2" fillId="0" borderId="0" xfId="1" applyFont="1" applyAlignment="1">
      <alignment horizontal="left"/>
    </xf>
    <xf numFmtId="14" fontId="2" fillId="2" borderId="6" xfId="1" applyNumberFormat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2" fillId="0" borderId="9" xfId="1" applyFont="1" applyBorder="1" applyAlignment="1">
      <alignment wrapText="1"/>
    </xf>
    <xf numFmtId="0" fontId="2" fillId="0" borderId="10" xfId="1" applyFont="1" applyBorder="1" applyAlignment="1">
      <alignment wrapText="1"/>
    </xf>
    <xf numFmtId="0" fontId="2" fillId="0" borderId="11" xfId="1" applyFont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276225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276225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9"/>
  <sheetViews>
    <sheetView tabSelected="1" zoomScale="85" zoomScaleNormal="80" zoomScaleSheetLayoutView="70" workbookViewId="0">
      <selection activeCell="Z14" sqref="Z14"/>
    </sheetView>
  </sheetViews>
  <sheetFormatPr defaultColWidth="9.140625" defaultRowHeight="14.25" x14ac:dyDescent="0.2"/>
  <cols>
    <col min="1" max="1" width="6" style="1" customWidth="1"/>
    <col min="2" max="2" width="28.28515625" style="1" customWidth="1"/>
    <col min="3" max="3" width="18.5703125" style="1" customWidth="1"/>
    <col min="4" max="27" width="8.85546875" style="1" customWidth="1"/>
    <col min="28" max="28" width="8.85546875" style="1" hidden="1" customWidth="1"/>
    <col min="29" max="29" width="14.85546875" style="1" bestFit="1" customWidth="1"/>
    <col min="30" max="16384" width="9.140625" style="1"/>
  </cols>
  <sheetData>
    <row r="1" spans="1:28" s="80" customFormat="1" ht="18.75" x14ac:dyDescent="0.3">
      <c r="A1" s="79" t="s">
        <v>69</v>
      </c>
      <c r="D1" s="81"/>
      <c r="F1" s="81"/>
      <c r="I1" s="81"/>
      <c r="J1" s="81"/>
      <c r="K1" s="82"/>
      <c r="O1" s="81"/>
      <c r="Q1" s="81"/>
      <c r="S1" s="81"/>
    </row>
    <row r="2" spans="1:28" x14ac:dyDescent="0.2">
      <c r="A2" s="1" t="s">
        <v>0</v>
      </c>
    </row>
    <row r="3" spans="1:28" ht="27" customHeight="1" x14ac:dyDescent="0.25">
      <c r="A3" s="2"/>
      <c r="B3" s="3"/>
      <c r="C3" s="83" t="s">
        <v>1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4"/>
      <c r="AB3" s="4"/>
    </row>
    <row r="4" spans="1:28" ht="27" customHeight="1" x14ac:dyDescent="0.2">
      <c r="A4" s="5"/>
      <c r="B4" s="6"/>
      <c r="C4" s="85" t="s">
        <v>2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6"/>
      <c r="AB4" s="7"/>
    </row>
    <row r="5" spans="1:28" ht="27" customHeight="1" x14ac:dyDescent="0.2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">
      <c r="A6" s="5"/>
      <c r="B6" s="6"/>
      <c r="C6" s="87" t="s">
        <v>3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"/>
      <c r="Z6" s="8"/>
      <c r="AA6" s="9"/>
      <c r="AB6" s="7"/>
    </row>
    <row r="7" spans="1:28" ht="15" x14ac:dyDescent="0.2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ht="15" x14ac:dyDescent="0.2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">
      <c r="A9" s="88" t="s">
        <v>4</v>
      </c>
      <c r="B9" s="89"/>
      <c r="C9" s="90" t="s">
        <v>5</v>
      </c>
      <c r="D9" s="91"/>
      <c r="E9" s="91"/>
      <c r="F9" s="91"/>
      <c r="G9" s="91"/>
      <c r="H9" s="91"/>
      <c r="I9" s="91"/>
      <c r="J9" s="92"/>
      <c r="K9" s="6"/>
      <c r="L9" s="6"/>
      <c r="M9" s="6"/>
      <c r="N9" s="6"/>
      <c r="O9" s="93" t="s">
        <v>6</v>
      </c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5"/>
      <c r="AB9" s="7"/>
    </row>
    <row r="10" spans="1:28" ht="25.5" customHeight="1" x14ac:dyDescent="0.2">
      <c r="A10" s="88" t="s">
        <v>7</v>
      </c>
      <c r="B10" s="89"/>
      <c r="C10" s="90" t="s">
        <v>8</v>
      </c>
      <c r="D10" s="91"/>
      <c r="E10" s="91"/>
      <c r="F10" s="91"/>
      <c r="G10" s="91"/>
      <c r="H10" s="91"/>
      <c r="I10" s="91"/>
      <c r="J10" s="92"/>
      <c r="K10" s="6"/>
      <c r="L10" s="6"/>
      <c r="M10" s="6"/>
      <c r="N10" s="6"/>
      <c r="O10" s="96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8"/>
      <c r="AB10" s="11"/>
    </row>
    <row r="11" spans="1:28" ht="25.5" customHeight="1" x14ac:dyDescent="0.2">
      <c r="A11" s="88" t="s">
        <v>9</v>
      </c>
      <c r="B11" s="89"/>
      <c r="C11" s="90" t="s">
        <v>10</v>
      </c>
      <c r="D11" s="91"/>
      <c r="E11" s="91"/>
      <c r="F11" s="91"/>
      <c r="G11" s="91"/>
      <c r="H11" s="91"/>
      <c r="I11" s="91"/>
      <c r="J11" s="92"/>
      <c r="K11" s="6"/>
      <c r="L11" s="6"/>
      <c r="M11" s="6"/>
      <c r="N11" s="6"/>
      <c r="O11" s="96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8"/>
      <c r="AB11" s="11"/>
    </row>
    <row r="12" spans="1:28" ht="25.5" customHeight="1" x14ac:dyDescent="0.2">
      <c r="A12" s="88" t="s">
        <v>11</v>
      </c>
      <c r="B12" s="89"/>
      <c r="C12" s="103">
        <f ca="1">NOW()</f>
        <v>42272.471079976851</v>
      </c>
      <c r="D12" s="91"/>
      <c r="E12" s="91"/>
      <c r="F12" s="91"/>
      <c r="G12" s="91"/>
      <c r="H12" s="91"/>
      <c r="I12" s="91"/>
      <c r="J12" s="92"/>
      <c r="K12" s="6"/>
      <c r="L12" s="6"/>
      <c r="M12" s="6"/>
      <c r="N12" s="6"/>
      <c r="O12" s="99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1"/>
    </row>
    <row r="13" spans="1:28" ht="6.75" customHeight="1" x14ac:dyDescent="0.2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">
      <c r="A14" s="88" t="s">
        <v>12</v>
      </c>
      <c r="B14" s="89"/>
      <c r="C14" s="103">
        <v>42274</v>
      </c>
      <c r="D14" s="91"/>
      <c r="E14" s="91"/>
      <c r="F14" s="91"/>
      <c r="G14" s="91"/>
      <c r="H14" s="91"/>
      <c r="I14" s="91"/>
      <c r="J14" s="92"/>
      <c r="K14" s="17"/>
      <c r="L14" s="18" t="s">
        <v>13</v>
      </c>
      <c r="M14" s="17"/>
      <c r="N14" s="17"/>
      <c r="O14" s="19"/>
      <c r="P14" s="20"/>
      <c r="Q14" s="21">
        <v>1809</v>
      </c>
      <c r="R14" s="22" t="s">
        <v>14</v>
      </c>
      <c r="S14" s="19"/>
      <c r="T14" s="20"/>
      <c r="U14" s="23">
        <v>2473</v>
      </c>
      <c r="V14" s="6"/>
      <c r="W14" s="6"/>
      <c r="X14" s="6"/>
      <c r="Y14" s="6"/>
      <c r="Z14" s="6"/>
      <c r="AA14" s="10"/>
    </row>
    <row r="15" spans="1:28" ht="6.75" customHeight="1" x14ac:dyDescent="0.2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104" t="s">
        <v>15</v>
      </c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6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">
      <c r="A18" s="32">
        <v>1</v>
      </c>
      <c r="B18" s="33" t="s">
        <v>43</v>
      </c>
      <c r="C18" s="34">
        <v>108</v>
      </c>
      <c r="D18" s="35">
        <v>38</v>
      </c>
      <c r="E18" s="35">
        <v>38</v>
      </c>
      <c r="F18" s="35">
        <v>38</v>
      </c>
      <c r="G18" s="35">
        <v>38</v>
      </c>
      <c r="H18" s="35">
        <v>38</v>
      </c>
      <c r="I18" s="35">
        <v>38</v>
      </c>
      <c r="J18" s="35">
        <v>33</v>
      </c>
      <c r="K18" s="35">
        <v>33</v>
      </c>
      <c r="L18" s="35">
        <v>33</v>
      </c>
      <c r="M18" s="35">
        <v>33</v>
      </c>
      <c r="N18" s="35">
        <v>33</v>
      </c>
      <c r="O18" s="35">
        <v>33</v>
      </c>
      <c r="P18" s="35">
        <v>33</v>
      </c>
      <c r="Q18" s="35">
        <v>33</v>
      </c>
      <c r="R18" s="35">
        <v>33</v>
      </c>
      <c r="S18" s="35">
        <v>33</v>
      </c>
      <c r="T18" s="35">
        <v>33</v>
      </c>
      <c r="U18" s="35">
        <v>33</v>
      </c>
      <c r="V18" s="35">
        <v>33</v>
      </c>
      <c r="W18" s="35">
        <v>33</v>
      </c>
      <c r="X18" s="35">
        <v>33</v>
      </c>
      <c r="Y18" s="35">
        <v>33</v>
      </c>
      <c r="Z18" s="35">
        <v>38</v>
      </c>
      <c r="AA18" s="35">
        <v>38</v>
      </c>
      <c r="AB18" s="35">
        <f t="shared" ref="AB18:AB27" si="0">AA18</f>
        <v>38</v>
      </c>
      <c r="AC18" s="36">
        <f>SUM(D18:AA18)</f>
        <v>832</v>
      </c>
      <c r="AJ18" s="35">
        <v>29</v>
      </c>
    </row>
    <row r="19" spans="1:36" ht="27" customHeight="1" x14ac:dyDescent="0.2">
      <c r="A19" s="32">
        <f t="shared" ref="A19:A41" si="1">A18+1</f>
        <v>2</v>
      </c>
      <c r="B19" s="33" t="s">
        <v>44</v>
      </c>
      <c r="C19" s="34">
        <v>325</v>
      </c>
      <c r="D19" s="35">
        <v>27</v>
      </c>
      <c r="E19" s="35">
        <v>27</v>
      </c>
      <c r="F19" s="35">
        <v>27</v>
      </c>
      <c r="G19" s="35">
        <v>27</v>
      </c>
      <c r="H19" s="35">
        <v>27</v>
      </c>
      <c r="I19" s="35">
        <v>27</v>
      </c>
      <c r="J19" s="35">
        <v>27</v>
      </c>
      <c r="K19" s="35">
        <v>27</v>
      </c>
      <c r="L19" s="35">
        <v>27</v>
      </c>
      <c r="M19" s="35">
        <v>27</v>
      </c>
      <c r="N19" s="35">
        <v>27</v>
      </c>
      <c r="O19" s="35">
        <v>27</v>
      </c>
      <c r="P19" s="35">
        <v>27</v>
      </c>
      <c r="Q19" s="35">
        <v>27</v>
      </c>
      <c r="R19" s="35">
        <v>27</v>
      </c>
      <c r="S19" s="35">
        <v>27</v>
      </c>
      <c r="T19" s="35">
        <v>27</v>
      </c>
      <c r="U19" s="35">
        <v>27</v>
      </c>
      <c r="V19" s="35">
        <v>27</v>
      </c>
      <c r="W19" s="35">
        <v>27</v>
      </c>
      <c r="X19" s="35">
        <v>27</v>
      </c>
      <c r="Y19" s="35">
        <v>27</v>
      </c>
      <c r="Z19" s="35">
        <v>27</v>
      </c>
      <c r="AA19" s="35">
        <v>27</v>
      </c>
      <c r="AB19" s="35">
        <f t="shared" si="0"/>
        <v>27</v>
      </c>
      <c r="AC19" s="36">
        <f t="shared" ref="AC19:AC43" si="2">SUM(D19:AA19)</f>
        <v>648</v>
      </c>
    </row>
    <row r="20" spans="1:36" ht="27" customHeight="1" x14ac:dyDescent="0.2">
      <c r="A20" s="32">
        <f t="shared" si="1"/>
        <v>3</v>
      </c>
      <c r="B20" s="37" t="s">
        <v>45</v>
      </c>
      <c r="C20" s="34">
        <v>278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21</v>
      </c>
      <c r="W20" s="35">
        <v>0</v>
      </c>
      <c r="X20" s="35">
        <v>0</v>
      </c>
      <c r="Y20" s="35">
        <v>0</v>
      </c>
      <c r="Z20" s="35">
        <v>0</v>
      </c>
      <c r="AA20" s="35">
        <v>0</v>
      </c>
      <c r="AB20" s="35">
        <v>278</v>
      </c>
      <c r="AC20" s="36">
        <f t="shared" si="2"/>
        <v>21</v>
      </c>
    </row>
    <row r="21" spans="1:36" ht="27" customHeight="1" x14ac:dyDescent="0.2">
      <c r="A21" s="32">
        <f t="shared" si="1"/>
        <v>4</v>
      </c>
      <c r="B21" s="38" t="s">
        <v>46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 x14ac:dyDescent="0.2">
      <c r="A22" s="32">
        <f t="shared" si="1"/>
        <v>5</v>
      </c>
      <c r="B22" s="33" t="s">
        <v>47</v>
      </c>
      <c r="C22" s="34">
        <v>191</v>
      </c>
      <c r="D22" s="35">
        <v>191</v>
      </c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 x14ac:dyDescent="0.2">
      <c r="A23" s="32">
        <f t="shared" si="1"/>
        <v>6</v>
      </c>
      <c r="B23" s="33" t="s">
        <v>48</v>
      </c>
      <c r="C23" s="34">
        <v>191</v>
      </c>
      <c r="D23" s="35">
        <v>161</v>
      </c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161</v>
      </c>
      <c r="K23" s="35">
        <v>161</v>
      </c>
      <c r="L23" s="35">
        <v>161</v>
      </c>
      <c r="M23" s="35">
        <v>161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f t="shared" si="0"/>
        <v>0</v>
      </c>
      <c r="AC23" s="36">
        <f t="shared" si="2"/>
        <v>1610</v>
      </c>
    </row>
    <row r="24" spans="1:36" ht="27" customHeight="1" x14ac:dyDescent="0.2">
      <c r="A24" s="32">
        <f t="shared" si="1"/>
        <v>7</v>
      </c>
      <c r="B24" s="33" t="s">
        <v>49</v>
      </c>
      <c r="C24" s="34">
        <v>171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f t="shared" si="0"/>
        <v>0</v>
      </c>
      <c r="AC24" s="36">
        <f t="shared" si="2"/>
        <v>0</v>
      </c>
    </row>
    <row r="25" spans="1:36" ht="27" customHeight="1" x14ac:dyDescent="0.2">
      <c r="A25" s="32">
        <f t="shared" si="1"/>
        <v>8</v>
      </c>
      <c r="B25" s="33" t="s">
        <v>50</v>
      </c>
      <c r="C25" s="34">
        <v>342</v>
      </c>
      <c r="D25" s="35">
        <v>313</v>
      </c>
      <c r="E25" s="35">
        <v>313</v>
      </c>
      <c r="F25" s="35">
        <v>313</v>
      </c>
      <c r="G25" s="35">
        <v>313</v>
      </c>
      <c r="H25" s="35">
        <v>313</v>
      </c>
      <c r="I25" s="35">
        <v>313</v>
      </c>
      <c r="J25" s="35">
        <v>163</v>
      </c>
      <c r="K25" s="35">
        <v>163</v>
      </c>
      <c r="L25" s="35">
        <v>163</v>
      </c>
      <c r="M25" s="35">
        <v>163</v>
      </c>
      <c r="N25" s="35">
        <v>163</v>
      </c>
      <c r="O25" s="35">
        <v>163</v>
      </c>
      <c r="P25" s="35">
        <v>163</v>
      </c>
      <c r="Q25" s="35">
        <v>163</v>
      </c>
      <c r="R25" s="35">
        <v>163</v>
      </c>
      <c r="S25" s="35">
        <v>163</v>
      </c>
      <c r="T25" s="35">
        <v>163</v>
      </c>
      <c r="U25" s="35">
        <v>163</v>
      </c>
      <c r="V25" s="35">
        <v>163</v>
      </c>
      <c r="W25" s="35">
        <v>163</v>
      </c>
      <c r="X25" s="35">
        <v>163</v>
      </c>
      <c r="Y25" s="35">
        <v>163</v>
      </c>
      <c r="Z25" s="35">
        <v>313</v>
      </c>
      <c r="AA25" s="35">
        <v>313</v>
      </c>
      <c r="AB25" s="35">
        <f t="shared" si="0"/>
        <v>313</v>
      </c>
      <c r="AC25" s="36">
        <f>SUM(D25:AA25)</f>
        <v>5112</v>
      </c>
    </row>
    <row r="26" spans="1:36" ht="27" customHeight="1" x14ac:dyDescent="0.2">
      <c r="A26" s="32">
        <f t="shared" si="1"/>
        <v>9</v>
      </c>
      <c r="B26" s="33" t="s">
        <v>51</v>
      </c>
      <c r="C26" s="34">
        <v>150</v>
      </c>
      <c r="D26" s="35">
        <v>150</v>
      </c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150</v>
      </c>
      <c r="K26" s="35">
        <v>150</v>
      </c>
      <c r="L26" s="35">
        <v>150</v>
      </c>
      <c r="M26" s="35">
        <v>150</v>
      </c>
      <c r="N26" s="35">
        <v>150</v>
      </c>
      <c r="O26" s="35">
        <v>150</v>
      </c>
      <c r="P26" s="35">
        <v>150</v>
      </c>
      <c r="Q26" s="35">
        <v>150</v>
      </c>
      <c r="R26" s="35">
        <v>150</v>
      </c>
      <c r="S26" s="35">
        <v>150</v>
      </c>
      <c r="T26" s="35">
        <v>150</v>
      </c>
      <c r="U26" s="35">
        <v>150</v>
      </c>
      <c r="V26" s="35">
        <v>150</v>
      </c>
      <c r="W26" s="35">
        <v>150</v>
      </c>
      <c r="X26" s="35">
        <v>150</v>
      </c>
      <c r="Y26" s="35">
        <v>150</v>
      </c>
      <c r="Z26" s="35">
        <v>150</v>
      </c>
      <c r="AA26" s="35">
        <v>150</v>
      </c>
      <c r="AB26" s="35">
        <f t="shared" si="0"/>
        <v>150</v>
      </c>
      <c r="AC26" s="36">
        <f t="shared" si="2"/>
        <v>3600</v>
      </c>
    </row>
    <row r="27" spans="1:36" ht="27" customHeight="1" x14ac:dyDescent="0.2">
      <c r="A27" s="27">
        <f t="shared" si="1"/>
        <v>10</v>
      </c>
      <c r="B27" s="33" t="s">
        <v>52</v>
      </c>
      <c r="C27" s="34">
        <v>135</v>
      </c>
      <c r="D27" s="35">
        <v>135</v>
      </c>
      <c r="E27" s="35">
        <v>135</v>
      </c>
      <c r="F27" s="35">
        <v>135</v>
      </c>
      <c r="G27" s="35">
        <v>135</v>
      </c>
      <c r="H27" s="35">
        <v>135</v>
      </c>
      <c r="I27" s="35">
        <v>135</v>
      </c>
      <c r="J27" s="35">
        <v>135</v>
      </c>
      <c r="K27" s="35">
        <v>135</v>
      </c>
      <c r="L27" s="35">
        <v>135</v>
      </c>
      <c r="M27" s="35">
        <v>135</v>
      </c>
      <c r="N27" s="35">
        <v>135</v>
      </c>
      <c r="O27" s="35">
        <v>135</v>
      </c>
      <c r="P27" s="35">
        <v>135</v>
      </c>
      <c r="Q27" s="35">
        <v>135</v>
      </c>
      <c r="R27" s="35">
        <v>135</v>
      </c>
      <c r="S27" s="35">
        <v>135</v>
      </c>
      <c r="T27" s="35">
        <v>135</v>
      </c>
      <c r="U27" s="35">
        <v>135</v>
      </c>
      <c r="V27" s="35">
        <v>135</v>
      </c>
      <c r="W27" s="35">
        <v>135</v>
      </c>
      <c r="X27" s="35">
        <v>135</v>
      </c>
      <c r="Y27" s="35">
        <v>135</v>
      </c>
      <c r="Z27" s="35">
        <v>135</v>
      </c>
      <c r="AA27" s="35">
        <v>135</v>
      </c>
      <c r="AB27" s="35">
        <f t="shared" si="0"/>
        <v>135</v>
      </c>
      <c r="AC27" s="36">
        <f t="shared" si="2"/>
        <v>3240</v>
      </c>
      <c r="AD27" s="1" t="s">
        <v>53</v>
      </c>
    </row>
    <row r="28" spans="1:36" ht="27" customHeight="1" x14ac:dyDescent="0.2">
      <c r="A28" s="27">
        <f t="shared" si="1"/>
        <v>11</v>
      </c>
      <c r="B28" s="33" t="s">
        <v>54</v>
      </c>
      <c r="C28" s="34">
        <v>258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f>AA28</f>
        <v>0</v>
      </c>
      <c r="AC28" s="36">
        <f t="shared" si="2"/>
        <v>0</v>
      </c>
    </row>
    <row r="29" spans="1:36" ht="27" customHeight="1" x14ac:dyDescent="0.2">
      <c r="A29" s="27">
        <f t="shared" si="1"/>
        <v>12</v>
      </c>
      <c r="B29" s="33" t="s">
        <v>55</v>
      </c>
      <c r="C29" s="34">
        <v>142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f>AA29</f>
        <v>0</v>
      </c>
      <c r="AC29" s="36">
        <f t="shared" si="2"/>
        <v>0</v>
      </c>
    </row>
    <row r="30" spans="1:36" ht="27" customHeight="1" x14ac:dyDescent="0.2">
      <c r="A30" s="27">
        <f t="shared" si="1"/>
        <v>13</v>
      </c>
      <c r="B30" s="41"/>
      <c r="C30" s="34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36">
        <f t="shared" si="2"/>
        <v>0</v>
      </c>
    </row>
    <row r="31" spans="1:36" ht="27" customHeight="1" x14ac:dyDescent="0.2">
      <c r="A31" s="27">
        <v>14</v>
      </c>
      <c r="B31" s="41"/>
      <c r="C31" s="34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36">
        <f t="shared" si="2"/>
        <v>0</v>
      </c>
    </row>
    <row r="32" spans="1:36" ht="27" customHeight="1" x14ac:dyDescent="0.2">
      <c r="A32" s="27">
        <f t="shared" si="1"/>
        <v>15</v>
      </c>
      <c r="B32" s="41"/>
      <c r="C32" s="34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36">
        <f t="shared" si="2"/>
        <v>0</v>
      </c>
    </row>
    <row r="33" spans="1:29" ht="27" customHeight="1" x14ac:dyDescent="0.2">
      <c r="A33" s="27">
        <f t="shared" si="1"/>
        <v>16</v>
      </c>
      <c r="B33" s="41"/>
      <c r="C33" s="34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36">
        <f t="shared" si="2"/>
        <v>0</v>
      </c>
    </row>
    <row r="34" spans="1:29" ht="27" customHeight="1" x14ac:dyDescent="0.2">
      <c r="A34" s="27">
        <v>15</v>
      </c>
      <c r="B34" s="41"/>
      <c r="C34" s="34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36">
        <f t="shared" si="2"/>
        <v>0</v>
      </c>
    </row>
    <row r="35" spans="1:29" ht="27" customHeight="1" x14ac:dyDescent="0.2">
      <c r="A35" s="27">
        <f t="shared" si="1"/>
        <v>16</v>
      </c>
      <c r="B35" s="41"/>
      <c r="C35" s="34"/>
      <c r="D35" s="42"/>
      <c r="E35" s="42"/>
      <c r="F35" s="42"/>
      <c r="G35" s="42"/>
      <c r="H35" s="42"/>
      <c r="I35" s="42"/>
      <c r="J35" s="42"/>
      <c r="K35" s="42"/>
      <c r="L35" s="42"/>
      <c r="M35" s="43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36">
        <f t="shared" si="2"/>
        <v>0</v>
      </c>
    </row>
    <row r="36" spans="1:29" ht="27" customHeight="1" x14ac:dyDescent="0.2">
      <c r="A36" s="27">
        <f t="shared" si="1"/>
        <v>17</v>
      </c>
      <c r="B36" s="41"/>
      <c r="C36" s="34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36">
        <f t="shared" si="2"/>
        <v>0</v>
      </c>
    </row>
    <row r="37" spans="1:29" ht="27" customHeight="1" x14ac:dyDescent="0.2">
      <c r="A37" s="27">
        <v>16</v>
      </c>
      <c r="B37" s="41"/>
      <c r="C37" s="34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36">
        <f t="shared" si="2"/>
        <v>0</v>
      </c>
    </row>
    <row r="38" spans="1:29" ht="27" customHeight="1" x14ac:dyDescent="0.2">
      <c r="A38" s="27">
        <f t="shared" si="1"/>
        <v>17</v>
      </c>
      <c r="B38" s="41"/>
      <c r="C38" s="34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36">
        <f t="shared" si="2"/>
        <v>0</v>
      </c>
    </row>
    <row r="39" spans="1:29" ht="27" customHeight="1" x14ac:dyDescent="0.2">
      <c r="A39" s="27">
        <f t="shared" si="1"/>
        <v>18</v>
      </c>
      <c r="B39" s="41"/>
      <c r="C39" s="34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36">
        <f t="shared" si="2"/>
        <v>0</v>
      </c>
    </row>
    <row r="40" spans="1:29" ht="27" customHeight="1" x14ac:dyDescent="0.2">
      <c r="A40" s="27">
        <v>17</v>
      </c>
      <c r="B40" s="41"/>
      <c r="C40" s="34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36">
        <f t="shared" si="2"/>
        <v>0</v>
      </c>
    </row>
    <row r="41" spans="1:29" ht="27" customHeight="1" x14ac:dyDescent="0.2">
      <c r="A41" s="27">
        <f t="shared" si="1"/>
        <v>18</v>
      </c>
      <c r="B41" s="41"/>
      <c r="C41" s="34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36">
        <f t="shared" si="2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36">
        <f t="shared" si="2"/>
        <v>0</v>
      </c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A43" si="3">SUM(D18:D41)</f>
        <v>1206</v>
      </c>
      <c r="E43" s="51">
        <f t="shared" si="3"/>
        <v>1206</v>
      </c>
      <c r="F43" s="51">
        <f t="shared" si="3"/>
        <v>1206</v>
      </c>
      <c r="G43" s="51">
        <f t="shared" si="3"/>
        <v>1206</v>
      </c>
      <c r="H43" s="51">
        <f t="shared" si="3"/>
        <v>1206</v>
      </c>
      <c r="I43" s="51">
        <f t="shared" si="3"/>
        <v>1206</v>
      </c>
      <c r="J43" s="51">
        <f t="shared" si="3"/>
        <v>1051</v>
      </c>
      <c r="K43" s="51">
        <f t="shared" si="3"/>
        <v>1051</v>
      </c>
      <c r="L43" s="51">
        <f t="shared" si="3"/>
        <v>1051</v>
      </c>
      <c r="M43" s="51">
        <f t="shared" si="3"/>
        <v>1051</v>
      </c>
      <c r="N43" s="51">
        <f t="shared" si="3"/>
        <v>890</v>
      </c>
      <c r="O43" s="51">
        <f t="shared" si="3"/>
        <v>890</v>
      </c>
      <c r="P43" s="51">
        <f t="shared" si="3"/>
        <v>890</v>
      </c>
      <c r="Q43" s="51">
        <f t="shared" si="3"/>
        <v>890</v>
      </c>
      <c r="R43" s="51">
        <f t="shared" si="3"/>
        <v>890</v>
      </c>
      <c r="S43" s="51">
        <f t="shared" si="3"/>
        <v>890</v>
      </c>
      <c r="T43" s="51">
        <f t="shared" si="3"/>
        <v>890</v>
      </c>
      <c r="U43" s="51">
        <f t="shared" si="3"/>
        <v>890</v>
      </c>
      <c r="V43" s="51">
        <f t="shared" si="3"/>
        <v>911</v>
      </c>
      <c r="W43" s="51">
        <f t="shared" si="3"/>
        <v>890</v>
      </c>
      <c r="X43" s="51">
        <f t="shared" si="3"/>
        <v>890</v>
      </c>
      <c r="Y43" s="51">
        <f t="shared" si="3"/>
        <v>890</v>
      </c>
      <c r="Z43" s="51">
        <f t="shared" si="3"/>
        <v>1045</v>
      </c>
      <c r="AA43" s="51">
        <f t="shared" si="3"/>
        <v>1045</v>
      </c>
      <c r="AB43" s="51">
        <f>SUM(AB18:AB41)</f>
        <v>1323</v>
      </c>
      <c r="AC43" s="36">
        <f t="shared" si="2"/>
        <v>24231</v>
      </c>
    </row>
    <row r="44" spans="1:29" x14ac:dyDescent="0.2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">
      <c r="A45" s="107" t="s">
        <v>57</v>
      </c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9"/>
      <c r="AB45" s="53"/>
    </row>
    <row r="47" spans="1:29" x14ac:dyDescent="0.2">
      <c r="A47" s="102" t="s">
        <v>58</v>
      </c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54"/>
    </row>
    <row r="48" spans="1:29" x14ac:dyDescent="0.2">
      <c r="A48" s="102" t="s">
        <v>59</v>
      </c>
      <c r="B48" s="102"/>
      <c r="C48" s="102"/>
      <c r="D48" s="102"/>
      <c r="E48" s="102"/>
      <c r="F48" s="102"/>
      <c r="G48" s="102"/>
      <c r="H48" s="102"/>
    </row>
    <row r="50" spans="1:28" x14ac:dyDescent="0.2">
      <c r="A50" s="102" t="s">
        <v>60</v>
      </c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54"/>
    </row>
    <row r="54" spans="1:28" x14ac:dyDescent="0.2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">
      <c r="D55" s="1">
        <f>D54-5-60-10</f>
        <v>812</v>
      </c>
      <c r="E55" s="1">
        <f t="shared" ref="E55:AB55" si="4">E54-5-60-10-35</f>
        <v>777</v>
      </c>
      <c r="F55" s="1">
        <f t="shared" si="4"/>
        <v>777</v>
      </c>
      <c r="G55" s="1">
        <f t="shared" si="4"/>
        <v>777</v>
      </c>
      <c r="H55" s="1">
        <f t="shared" si="4"/>
        <v>777</v>
      </c>
      <c r="I55" s="1">
        <f t="shared" si="4"/>
        <v>777</v>
      </c>
      <c r="J55" s="1">
        <f t="shared" si="4"/>
        <v>777</v>
      </c>
      <c r="K55" s="1">
        <f t="shared" si="4"/>
        <v>777</v>
      </c>
      <c r="L55" s="1">
        <f t="shared" si="4"/>
        <v>777</v>
      </c>
      <c r="M55" s="1">
        <f t="shared" si="4"/>
        <v>777</v>
      </c>
      <c r="N55" s="1">
        <f t="shared" si="4"/>
        <v>777</v>
      </c>
      <c r="O55" s="1">
        <f t="shared" si="4"/>
        <v>777</v>
      </c>
      <c r="P55" s="1">
        <f t="shared" si="4"/>
        <v>777</v>
      </c>
      <c r="Q55" s="1">
        <f t="shared" si="4"/>
        <v>777</v>
      </c>
      <c r="R55" s="1">
        <f t="shared" si="4"/>
        <v>777</v>
      </c>
      <c r="S55" s="1">
        <f t="shared" si="4"/>
        <v>777</v>
      </c>
      <c r="T55" s="1">
        <f t="shared" si="4"/>
        <v>777</v>
      </c>
      <c r="U55" s="1">
        <f t="shared" si="4"/>
        <v>777</v>
      </c>
      <c r="V55" s="1">
        <f t="shared" si="4"/>
        <v>777</v>
      </c>
      <c r="W55" s="1">
        <f t="shared" si="4"/>
        <v>777</v>
      </c>
      <c r="X55" s="1">
        <f t="shared" si="4"/>
        <v>777</v>
      </c>
      <c r="Y55" s="1">
        <f t="shared" si="4"/>
        <v>777</v>
      </c>
      <c r="Z55" s="1">
        <f t="shared" si="4"/>
        <v>777</v>
      </c>
      <c r="AA55" s="1">
        <f t="shared" si="4"/>
        <v>777</v>
      </c>
      <c r="AB55" s="1">
        <f t="shared" si="4"/>
        <v>-110</v>
      </c>
    </row>
    <row r="56" spans="1:28" x14ac:dyDescent="0.2">
      <c r="D56" s="55">
        <f>D55-SUM(D70,D73,D74,D72)</f>
        <v>484</v>
      </c>
      <c r="E56" s="55">
        <f t="shared" ref="E56:AA56" si="5">E55-E70-E74</f>
        <v>449</v>
      </c>
      <c r="F56" s="55">
        <f t="shared" si="5"/>
        <v>449</v>
      </c>
      <c r="G56" s="55">
        <f t="shared" si="5"/>
        <v>449</v>
      </c>
      <c r="H56" s="55">
        <f t="shared" si="5"/>
        <v>449</v>
      </c>
      <c r="I56" s="55">
        <f t="shared" si="5"/>
        <v>449</v>
      </c>
      <c r="J56" s="55">
        <f t="shared" si="5"/>
        <v>449</v>
      </c>
      <c r="K56" s="55">
        <f t="shared" si="5"/>
        <v>449</v>
      </c>
      <c r="L56" s="55">
        <f t="shared" si="5"/>
        <v>449</v>
      </c>
      <c r="M56" s="55">
        <f t="shared" si="5"/>
        <v>449</v>
      </c>
      <c r="N56" s="55">
        <f t="shared" si="5"/>
        <v>288</v>
      </c>
      <c r="O56" s="55">
        <f t="shared" si="5"/>
        <v>288</v>
      </c>
      <c r="P56" s="55">
        <f t="shared" si="5"/>
        <v>288</v>
      </c>
      <c r="Q56" s="55">
        <f t="shared" si="5"/>
        <v>288</v>
      </c>
      <c r="R56" s="55">
        <f t="shared" si="5"/>
        <v>288</v>
      </c>
      <c r="S56" s="55">
        <f t="shared" si="5"/>
        <v>288</v>
      </c>
      <c r="T56" s="55">
        <f t="shared" si="5"/>
        <v>288</v>
      </c>
      <c r="U56" s="55">
        <f t="shared" si="5"/>
        <v>288</v>
      </c>
      <c r="V56" s="55">
        <f t="shared" si="5"/>
        <v>288</v>
      </c>
      <c r="W56" s="55">
        <f t="shared" si="5"/>
        <v>288</v>
      </c>
      <c r="X56" s="55">
        <f t="shared" si="5"/>
        <v>288</v>
      </c>
      <c r="Y56" s="55">
        <f t="shared" si="5"/>
        <v>288</v>
      </c>
      <c r="Z56" s="55">
        <f t="shared" si="5"/>
        <v>288</v>
      </c>
      <c r="AA56" s="55">
        <f t="shared" si="5"/>
        <v>288</v>
      </c>
    </row>
    <row r="58" spans="1:28" x14ac:dyDescent="0.2">
      <c r="D58" s="55">
        <f t="shared" ref="D58:AA58" si="6">D56-D62</f>
        <v>484</v>
      </c>
      <c r="E58" s="55">
        <f t="shared" si="6"/>
        <v>449</v>
      </c>
      <c r="F58" s="55">
        <f t="shared" si="6"/>
        <v>449</v>
      </c>
      <c r="G58" s="55">
        <f t="shared" si="6"/>
        <v>449</v>
      </c>
      <c r="H58" s="55">
        <f t="shared" si="6"/>
        <v>449</v>
      </c>
      <c r="I58" s="55">
        <f t="shared" si="6"/>
        <v>449</v>
      </c>
      <c r="J58" s="55">
        <f t="shared" si="6"/>
        <v>449</v>
      </c>
      <c r="K58" s="55">
        <f t="shared" si="6"/>
        <v>449</v>
      </c>
      <c r="L58" s="55">
        <f t="shared" si="6"/>
        <v>449</v>
      </c>
      <c r="M58" s="55">
        <f t="shared" si="6"/>
        <v>449</v>
      </c>
      <c r="N58" s="55">
        <f t="shared" si="6"/>
        <v>288</v>
      </c>
      <c r="O58" s="55">
        <f t="shared" si="6"/>
        <v>288</v>
      </c>
      <c r="P58" s="55">
        <f t="shared" si="6"/>
        <v>288</v>
      </c>
      <c r="Q58" s="55">
        <f t="shared" si="6"/>
        <v>288</v>
      </c>
      <c r="R58" s="55">
        <f t="shared" si="6"/>
        <v>288</v>
      </c>
      <c r="S58" s="55">
        <f t="shared" si="6"/>
        <v>288</v>
      </c>
      <c r="T58" s="55">
        <f t="shared" si="6"/>
        <v>288</v>
      </c>
      <c r="U58" s="55">
        <f t="shared" si="6"/>
        <v>288</v>
      </c>
      <c r="V58" s="55">
        <f t="shared" si="6"/>
        <v>288</v>
      </c>
      <c r="W58" s="55">
        <f t="shared" si="6"/>
        <v>288</v>
      </c>
      <c r="X58" s="55">
        <f t="shared" si="6"/>
        <v>288</v>
      </c>
      <c r="Y58" s="55">
        <f t="shared" si="6"/>
        <v>288</v>
      </c>
      <c r="Z58" s="55">
        <f t="shared" si="6"/>
        <v>288</v>
      </c>
      <c r="AA58" s="55">
        <f t="shared" si="6"/>
        <v>288</v>
      </c>
    </row>
    <row r="59" spans="1:28" x14ac:dyDescent="0.2">
      <c r="D59" s="55">
        <f t="shared" ref="D59:AA59" si="7">D71-D62</f>
        <v>278</v>
      </c>
      <c r="E59" s="55">
        <f t="shared" si="7"/>
        <v>278</v>
      </c>
      <c r="F59" s="55">
        <f t="shared" si="7"/>
        <v>278</v>
      </c>
      <c r="G59" s="55">
        <f t="shared" si="7"/>
        <v>278</v>
      </c>
      <c r="H59" s="55">
        <f t="shared" si="7"/>
        <v>278</v>
      </c>
      <c r="I59" s="55">
        <f t="shared" si="7"/>
        <v>278</v>
      </c>
      <c r="J59" s="55">
        <f t="shared" si="7"/>
        <v>278</v>
      </c>
      <c r="K59" s="55">
        <f t="shared" si="7"/>
        <v>278</v>
      </c>
      <c r="L59" s="55">
        <f t="shared" si="7"/>
        <v>278</v>
      </c>
      <c r="M59" s="55">
        <f t="shared" si="7"/>
        <v>278</v>
      </c>
      <c r="N59" s="55">
        <f t="shared" si="7"/>
        <v>278</v>
      </c>
      <c r="O59" s="55">
        <f t="shared" si="7"/>
        <v>278</v>
      </c>
      <c r="P59" s="55">
        <f t="shared" si="7"/>
        <v>278</v>
      </c>
      <c r="Q59" s="55">
        <f t="shared" si="7"/>
        <v>278</v>
      </c>
      <c r="R59" s="55">
        <f t="shared" si="7"/>
        <v>278</v>
      </c>
      <c r="S59" s="55">
        <f t="shared" si="7"/>
        <v>278</v>
      </c>
      <c r="T59" s="55">
        <f t="shared" si="7"/>
        <v>278</v>
      </c>
      <c r="U59" s="55">
        <f t="shared" si="7"/>
        <v>278</v>
      </c>
      <c r="V59" s="55">
        <f t="shared" si="7"/>
        <v>257</v>
      </c>
      <c r="W59" s="55">
        <f t="shared" si="7"/>
        <v>278</v>
      </c>
      <c r="X59" s="55">
        <f t="shared" si="7"/>
        <v>278</v>
      </c>
      <c r="Y59" s="55">
        <f t="shared" si="7"/>
        <v>278</v>
      </c>
      <c r="Z59" s="55">
        <f t="shared" si="7"/>
        <v>278</v>
      </c>
      <c r="AA59" s="55">
        <f t="shared" si="7"/>
        <v>278</v>
      </c>
    </row>
    <row r="64" spans="1:28" x14ac:dyDescent="0.2">
      <c r="B64" s="56"/>
      <c r="C64" s="56" t="s">
        <v>61</v>
      </c>
      <c r="D64" s="56"/>
    </row>
    <row r="65" spans="1:29" x14ac:dyDescent="0.2">
      <c r="B65" s="56" t="s">
        <v>62</v>
      </c>
      <c r="C65" s="56" t="s">
        <v>63</v>
      </c>
      <c r="D65" s="56">
        <v>823</v>
      </c>
    </row>
    <row r="68" spans="1:29" ht="30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ht="15" x14ac:dyDescent="0.2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8">SUM(D69:AA69)</f>
        <v>240</v>
      </c>
    </row>
    <row r="70" spans="1:29" ht="15" x14ac:dyDescent="0.2">
      <c r="A70" s="32">
        <f t="shared" ref="A70:A78" si="9">A69+1</f>
        <v>2</v>
      </c>
      <c r="B70" s="61" t="s">
        <v>44</v>
      </c>
      <c r="C70" s="62">
        <v>335</v>
      </c>
      <c r="D70" s="63">
        <f>$C19-D19</f>
        <v>298</v>
      </c>
      <c r="E70" s="64">
        <f t="shared" ref="E70:AB70" si="10">$C19-E19</f>
        <v>298</v>
      </c>
      <c r="F70" s="64">
        <f t="shared" si="10"/>
        <v>298</v>
      </c>
      <c r="G70" s="64">
        <f t="shared" si="10"/>
        <v>298</v>
      </c>
      <c r="H70" s="64">
        <f t="shared" si="10"/>
        <v>298</v>
      </c>
      <c r="I70" s="64">
        <f t="shared" si="10"/>
        <v>298</v>
      </c>
      <c r="J70" s="64">
        <f t="shared" si="10"/>
        <v>298</v>
      </c>
      <c r="K70" s="64">
        <f t="shared" si="10"/>
        <v>298</v>
      </c>
      <c r="L70" s="64">
        <f t="shared" si="10"/>
        <v>298</v>
      </c>
      <c r="M70" s="64">
        <f t="shared" si="10"/>
        <v>298</v>
      </c>
      <c r="N70" s="64">
        <f t="shared" si="10"/>
        <v>298</v>
      </c>
      <c r="O70" s="64">
        <f t="shared" si="10"/>
        <v>298</v>
      </c>
      <c r="P70" s="64">
        <f t="shared" si="10"/>
        <v>298</v>
      </c>
      <c r="Q70" s="64">
        <f t="shared" si="10"/>
        <v>298</v>
      </c>
      <c r="R70" s="64">
        <f t="shared" si="10"/>
        <v>298</v>
      </c>
      <c r="S70" s="64">
        <f t="shared" si="10"/>
        <v>298</v>
      </c>
      <c r="T70" s="64">
        <f t="shared" si="10"/>
        <v>298</v>
      </c>
      <c r="U70" s="64">
        <f t="shared" si="10"/>
        <v>298</v>
      </c>
      <c r="V70" s="64">
        <f t="shared" si="10"/>
        <v>298</v>
      </c>
      <c r="W70" s="64">
        <f t="shared" si="10"/>
        <v>298</v>
      </c>
      <c r="X70" s="64">
        <f t="shared" si="10"/>
        <v>298</v>
      </c>
      <c r="Y70" s="64">
        <f t="shared" si="10"/>
        <v>298</v>
      </c>
      <c r="Z70" s="64">
        <f t="shared" si="10"/>
        <v>298</v>
      </c>
      <c r="AA70" s="64">
        <f t="shared" si="10"/>
        <v>298</v>
      </c>
      <c r="AB70" s="64">
        <f t="shared" si="10"/>
        <v>298</v>
      </c>
      <c r="AC70" s="65">
        <f t="shared" si="8"/>
        <v>7152</v>
      </c>
    </row>
    <row r="71" spans="1:29" ht="15" x14ac:dyDescent="0.2">
      <c r="A71" s="32">
        <f t="shared" si="9"/>
        <v>3</v>
      </c>
      <c r="B71" s="61" t="s">
        <v>45</v>
      </c>
      <c r="C71" s="62">
        <v>820</v>
      </c>
      <c r="D71" s="63">
        <f t="shared" ref="D71:AA71" si="11">IF((($C20-D20)+SUM(D70:D70,D72:D73)+10)&gt;($D$65),($D$65)-SUM(D70:D70,D72:D73)-10,($C20-D20))</f>
        <v>278</v>
      </c>
      <c r="E71" s="63">
        <f t="shared" si="11"/>
        <v>278</v>
      </c>
      <c r="F71" s="63">
        <f t="shared" si="11"/>
        <v>278</v>
      </c>
      <c r="G71" s="63">
        <f t="shared" si="11"/>
        <v>278</v>
      </c>
      <c r="H71" s="63">
        <f t="shared" si="11"/>
        <v>278</v>
      </c>
      <c r="I71" s="63">
        <f t="shared" si="11"/>
        <v>278</v>
      </c>
      <c r="J71" s="63">
        <f t="shared" si="11"/>
        <v>278</v>
      </c>
      <c r="K71" s="63">
        <f t="shared" si="11"/>
        <v>278</v>
      </c>
      <c r="L71" s="63">
        <f t="shared" si="11"/>
        <v>278</v>
      </c>
      <c r="M71" s="63">
        <f t="shared" si="11"/>
        <v>278</v>
      </c>
      <c r="N71" s="63">
        <f t="shared" si="11"/>
        <v>278</v>
      </c>
      <c r="O71" s="63">
        <f t="shared" si="11"/>
        <v>278</v>
      </c>
      <c r="P71" s="63">
        <f t="shared" si="11"/>
        <v>278</v>
      </c>
      <c r="Q71" s="63">
        <f t="shared" si="11"/>
        <v>278</v>
      </c>
      <c r="R71" s="63">
        <f t="shared" si="11"/>
        <v>278</v>
      </c>
      <c r="S71" s="63">
        <f t="shared" si="11"/>
        <v>278</v>
      </c>
      <c r="T71" s="63">
        <f t="shared" si="11"/>
        <v>278</v>
      </c>
      <c r="U71" s="63">
        <f t="shared" si="11"/>
        <v>278</v>
      </c>
      <c r="V71" s="63">
        <f t="shared" si="11"/>
        <v>257</v>
      </c>
      <c r="W71" s="63">
        <f t="shared" si="11"/>
        <v>278</v>
      </c>
      <c r="X71" s="63">
        <f t="shared" si="11"/>
        <v>278</v>
      </c>
      <c r="Y71" s="63">
        <f t="shared" si="11"/>
        <v>278</v>
      </c>
      <c r="Z71" s="63">
        <f t="shared" si="11"/>
        <v>278</v>
      </c>
      <c r="AA71" s="63">
        <f t="shared" si="11"/>
        <v>278</v>
      </c>
      <c r="AB71" s="63">
        <f>IF((($C20-AB20)+SUM(AB70:AB70,AB72:AB73)+10)&gt;(888-65),(888-65)-SUM(AB70:AB70,AB72:AB73)-10,($C20-AB20))</f>
        <v>0</v>
      </c>
      <c r="AC71" s="65">
        <f t="shared" si="8"/>
        <v>6651</v>
      </c>
    </row>
    <row r="72" spans="1:29" ht="15" x14ac:dyDescent="0.2">
      <c r="A72" s="32">
        <f t="shared" si="9"/>
        <v>4</v>
      </c>
      <c r="B72" s="38" t="s">
        <v>46</v>
      </c>
      <c r="C72" s="66">
        <v>191</v>
      </c>
      <c r="D72" s="67">
        <f t="shared" ref="D72:AA75" si="12">$C21-D21</f>
        <v>0</v>
      </c>
      <c r="E72" s="68">
        <f t="shared" si="12"/>
        <v>0</v>
      </c>
      <c r="F72" s="68">
        <f t="shared" si="12"/>
        <v>0</v>
      </c>
      <c r="G72" s="68">
        <f t="shared" si="12"/>
        <v>0</v>
      </c>
      <c r="H72" s="68">
        <f t="shared" si="12"/>
        <v>0</v>
      </c>
      <c r="I72" s="68">
        <f t="shared" si="12"/>
        <v>0</v>
      </c>
      <c r="J72" s="68">
        <f t="shared" si="12"/>
        <v>0</v>
      </c>
      <c r="K72" s="68">
        <f t="shared" si="12"/>
        <v>0</v>
      </c>
      <c r="L72" s="68">
        <f t="shared" si="12"/>
        <v>0</v>
      </c>
      <c r="M72" s="68">
        <f t="shared" si="12"/>
        <v>0</v>
      </c>
      <c r="N72" s="68">
        <f t="shared" si="12"/>
        <v>0</v>
      </c>
      <c r="O72" s="68">
        <f t="shared" si="12"/>
        <v>0</v>
      </c>
      <c r="P72" s="68">
        <f t="shared" si="12"/>
        <v>0</v>
      </c>
      <c r="Q72" s="68">
        <f t="shared" si="12"/>
        <v>0</v>
      </c>
      <c r="R72" s="68">
        <f t="shared" si="12"/>
        <v>0</v>
      </c>
      <c r="S72" s="68">
        <f t="shared" si="12"/>
        <v>0</v>
      </c>
      <c r="T72" s="68">
        <f t="shared" si="12"/>
        <v>0</v>
      </c>
      <c r="U72" s="68">
        <f t="shared" si="12"/>
        <v>0</v>
      </c>
      <c r="V72" s="68">
        <f t="shared" si="12"/>
        <v>0</v>
      </c>
      <c r="W72" s="68">
        <f t="shared" si="12"/>
        <v>0</v>
      </c>
      <c r="X72" s="68">
        <f t="shared" si="12"/>
        <v>0</v>
      </c>
      <c r="Y72" s="68">
        <f t="shared" si="12"/>
        <v>0</v>
      </c>
      <c r="Z72" s="68">
        <f t="shared" si="12"/>
        <v>0</v>
      </c>
      <c r="AA72" s="68">
        <f t="shared" si="12"/>
        <v>0</v>
      </c>
      <c r="AB72" s="68">
        <f>$C21-AB21</f>
        <v>0</v>
      </c>
      <c r="AC72" s="65">
        <f t="shared" si="8"/>
        <v>0</v>
      </c>
    </row>
    <row r="73" spans="1:29" ht="15" x14ac:dyDescent="0.2">
      <c r="A73" s="32">
        <f t="shared" si="9"/>
        <v>5</v>
      </c>
      <c r="B73" s="61" t="s">
        <v>47</v>
      </c>
      <c r="C73" s="62">
        <v>191</v>
      </c>
      <c r="D73" s="63">
        <f t="shared" si="12"/>
        <v>0</v>
      </c>
      <c r="E73" s="64">
        <f t="shared" si="12"/>
        <v>0</v>
      </c>
      <c r="F73" s="64">
        <f t="shared" si="12"/>
        <v>0</v>
      </c>
      <c r="G73" s="64">
        <f t="shared" si="12"/>
        <v>0</v>
      </c>
      <c r="H73" s="64">
        <f t="shared" si="12"/>
        <v>0</v>
      </c>
      <c r="I73" s="64">
        <f t="shared" si="12"/>
        <v>0</v>
      </c>
      <c r="J73" s="64">
        <f t="shared" si="12"/>
        <v>0</v>
      </c>
      <c r="K73" s="64">
        <f t="shared" si="12"/>
        <v>0</v>
      </c>
      <c r="L73" s="64">
        <f t="shared" si="12"/>
        <v>0</v>
      </c>
      <c r="M73" s="64">
        <f t="shared" si="12"/>
        <v>0</v>
      </c>
      <c r="N73" s="64">
        <f t="shared" si="12"/>
        <v>0</v>
      </c>
      <c r="O73" s="64">
        <f t="shared" si="12"/>
        <v>0</v>
      </c>
      <c r="P73" s="64">
        <f t="shared" si="12"/>
        <v>0</v>
      </c>
      <c r="Q73" s="64">
        <f t="shared" si="12"/>
        <v>0</v>
      </c>
      <c r="R73" s="64">
        <f t="shared" si="12"/>
        <v>0</v>
      </c>
      <c r="S73" s="64">
        <f t="shared" si="12"/>
        <v>0</v>
      </c>
      <c r="T73" s="64">
        <f t="shared" si="12"/>
        <v>0</v>
      </c>
      <c r="U73" s="64">
        <f t="shared" si="12"/>
        <v>0</v>
      </c>
      <c r="V73" s="64">
        <f t="shared" si="12"/>
        <v>0</v>
      </c>
      <c r="W73" s="64">
        <f t="shared" si="12"/>
        <v>0</v>
      </c>
      <c r="X73" s="64">
        <f t="shared" si="12"/>
        <v>0</v>
      </c>
      <c r="Y73" s="64">
        <f t="shared" si="12"/>
        <v>0</v>
      </c>
      <c r="Z73" s="64">
        <f t="shared" si="12"/>
        <v>0</v>
      </c>
      <c r="AA73" s="64">
        <f t="shared" si="12"/>
        <v>0</v>
      </c>
      <c r="AB73" s="64">
        <f>$C22-AB22</f>
        <v>0</v>
      </c>
      <c r="AC73" s="65">
        <f t="shared" si="8"/>
        <v>0</v>
      </c>
    </row>
    <row r="74" spans="1:29" ht="15" x14ac:dyDescent="0.2">
      <c r="A74" s="32">
        <f t="shared" si="9"/>
        <v>6</v>
      </c>
      <c r="B74" s="69" t="s">
        <v>48</v>
      </c>
      <c r="C74" s="70">
        <v>191</v>
      </c>
      <c r="D74" s="71">
        <f t="shared" si="12"/>
        <v>30</v>
      </c>
      <c r="E74" s="72">
        <f t="shared" si="12"/>
        <v>30</v>
      </c>
      <c r="F74" s="72">
        <f t="shared" si="12"/>
        <v>30</v>
      </c>
      <c r="G74" s="72">
        <f t="shared" si="12"/>
        <v>30</v>
      </c>
      <c r="H74" s="72">
        <f t="shared" si="12"/>
        <v>30</v>
      </c>
      <c r="I74" s="72">
        <f t="shared" si="12"/>
        <v>30</v>
      </c>
      <c r="J74" s="72">
        <f t="shared" si="12"/>
        <v>30</v>
      </c>
      <c r="K74" s="72">
        <f t="shared" si="12"/>
        <v>30</v>
      </c>
      <c r="L74" s="72">
        <f t="shared" si="12"/>
        <v>30</v>
      </c>
      <c r="M74" s="72">
        <f t="shared" si="12"/>
        <v>30</v>
      </c>
      <c r="N74" s="72">
        <f t="shared" si="12"/>
        <v>191</v>
      </c>
      <c r="O74" s="72">
        <f t="shared" si="12"/>
        <v>191</v>
      </c>
      <c r="P74" s="72">
        <f t="shared" si="12"/>
        <v>191</v>
      </c>
      <c r="Q74" s="72">
        <f t="shared" si="12"/>
        <v>191</v>
      </c>
      <c r="R74" s="72">
        <f t="shared" si="12"/>
        <v>191</v>
      </c>
      <c r="S74" s="72">
        <f t="shared" si="12"/>
        <v>191</v>
      </c>
      <c r="T74" s="72">
        <f t="shared" si="12"/>
        <v>191</v>
      </c>
      <c r="U74" s="72">
        <f t="shared" si="12"/>
        <v>191</v>
      </c>
      <c r="V74" s="72">
        <f t="shared" si="12"/>
        <v>191</v>
      </c>
      <c r="W74" s="72">
        <f t="shared" si="12"/>
        <v>191</v>
      </c>
      <c r="X74" s="72">
        <f t="shared" si="12"/>
        <v>191</v>
      </c>
      <c r="Y74" s="72">
        <f t="shared" si="12"/>
        <v>191</v>
      </c>
      <c r="Z74" s="72">
        <f t="shared" si="12"/>
        <v>191</v>
      </c>
      <c r="AA74" s="72">
        <f t="shared" si="12"/>
        <v>191</v>
      </c>
      <c r="AB74" s="72">
        <f>$C23-AB23</f>
        <v>191</v>
      </c>
      <c r="AC74" s="65">
        <f t="shared" si="8"/>
        <v>2974</v>
      </c>
    </row>
    <row r="75" spans="1:29" ht="15" x14ac:dyDescent="0.2">
      <c r="A75" s="32">
        <f t="shared" si="9"/>
        <v>7</v>
      </c>
      <c r="B75" s="33" t="s">
        <v>49</v>
      </c>
      <c r="C75" s="73">
        <v>171</v>
      </c>
      <c r="D75" s="74">
        <f t="shared" si="12"/>
        <v>171</v>
      </c>
      <c r="E75" s="75">
        <f t="shared" si="12"/>
        <v>171</v>
      </c>
      <c r="F75" s="75">
        <f t="shared" si="12"/>
        <v>171</v>
      </c>
      <c r="G75" s="75">
        <f t="shared" si="12"/>
        <v>171</v>
      </c>
      <c r="H75" s="75">
        <f t="shared" si="12"/>
        <v>171</v>
      </c>
      <c r="I75" s="75">
        <f t="shared" si="12"/>
        <v>171</v>
      </c>
      <c r="J75" s="75">
        <f t="shared" si="12"/>
        <v>171</v>
      </c>
      <c r="K75" s="75">
        <f t="shared" si="12"/>
        <v>171</v>
      </c>
      <c r="L75" s="75">
        <f t="shared" si="12"/>
        <v>171</v>
      </c>
      <c r="M75" s="75">
        <f t="shared" si="12"/>
        <v>171</v>
      </c>
      <c r="N75" s="75">
        <f t="shared" si="12"/>
        <v>171</v>
      </c>
      <c r="O75" s="75">
        <f t="shared" si="12"/>
        <v>171</v>
      </c>
      <c r="P75" s="75">
        <f t="shared" si="12"/>
        <v>171</v>
      </c>
      <c r="Q75" s="75">
        <f t="shared" si="12"/>
        <v>171</v>
      </c>
      <c r="R75" s="75">
        <f t="shared" si="12"/>
        <v>171</v>
      </c>
      <c r="S75" s="75">
        <f t="shared" si="12"/>
        <v>171</v>
      </c>
      <c r="T75" s="75">
        <f t="shared" si="12"/>
        <v>171</v>
      </c>
      <c r="U75" s="75">
        <f t="shared" si="12"/>
        <v>171</v>
      </c>
      <c r="V75" s="75">
        <f t="shared" si="12"/>
        <v>171</v>
      </c>
      <c r="W75" s="75">
        <f t="shared" si="12"/>
        <v>171</v>
      </c>
      <c r="X75" s="75">
        <f t="shared" si="12"/>
        <v>171</v>
      </c>
      <c r="Y75" s="75">
        <f t="shared" si="12"/>
        <v>171</v>
      </c>
      <c r="Z75" s="75">
        <f t="shared" si="12"/>
        <v>171</v>
      </c>
      <c r="AA75" s="75">
        <f t="shared" si="12"/>
        <v>171</v>
      </c>
      <c r="AB75" s="75">
        <f>$C24-AB24</f>
        <v>171</v>
      </c>
      <c r="AC75" s="65">
        <f t="shared" si="8"/>
        <v>4104</v>
      </c>
    </row>
    <row r="76" spans="1:29" ht="15" x14ac:dyDescent="0.2">
      <c r="A76" s="32">
        <f t="shared" si="9"/>
        <v>8</v>
      </c>
      <c r="B76" s="33" t="s">
        <v>66</v>
      </c>
      <c r="C76" s="73">
        <v>342</v>
      </c>
      <c r="D76" s="74">
        <f t="shared" ref="D76:AA76" si="13">IF(($C25-D25)&gt;315,315,($C25-D25))</f>
        <v>29</v>
      </c>
      <c r="E76" s="74">
        <f t="shared" si="13"/>
        <v>29</v>
      </c>
      <c r="F76" s="74">
        <f t="shared" si="13"/>
        <v>29</v>
      </c>
      <c r="G76" s="74">
        <f t="shared" si="13"/>
        <v>29</v>
      </c>
      <c r="H76" s="74">
        <f t="shared" si="13"/>
        <v>29</v>
      </c>
      <c r="I76" s="74">
        <f t="shared" si="13"/>
        <v>29</v>
      </c>
      <c r="J76" s="74">
        <f t="shared" si="13"/>
        <v>179</v>
      </c>
      <c r="K76" s="74">
        <f t="shared" si="13"/>
        <v>179</v>
      </c>
      <c r="L76" s="74">
        <f t="shared" si="13"/>
        <v>179</v>
      </c>
      <c r="M76" s="74">
        <f t="shared" si="13"/>
        <v>179</v>
      </c>
      <c r="N76" s="74">
        <f t="shared" si="13"/>
        <v>179</v>
      </c>
      <c r="O76" s="74">
        <f t="shared" si="13"/>
        <v>179</v>
      </c>
      <c r="P76" s="74">
        <f t="shared" si="13"/>
        <v>179</v>
      </c>
      <c r="Q76" s="74">
        <f t="shared" si="13"/>
        <v>179</v>
      </c>
      <c r="R76" s="74">
        <f t="shared" si="13"/>
        <v>179</v>
      </c>
      <c r="S76" s="74">
        <f t="shared" si="13"/>
        <v>179</v>
      </c>
      <c r="T76" s="74">
        <f t="shared" si="13"/>
        <v>179</v>
      </c>
      <c r="U76" s="74">
        <f t="shared" si="13"/>
        <v>179</v>
      </c>
      <c r="V76" s="74">
        <f t="shared" si="13"/>
        <v>179</v>
      </c>
      <c r="W76" s="74">
        <f t="shared" si="13"/>
        <v>179</v>
      </c>
      <c r="X76" s="74">
        <f t="shared" si="13"/>
        <v>179</v>
      </c>
      <c r="Y76" s="74">
        <f t="shared" si="13"/>
        <v>179</v>
      </c>
      <c r="Z76" s="74">
        <f t="shared" si="13"/>
        <v>29</v>
      </c>
      <c r="AA76" s="74">
        <f t="shared" si="13"/>
        <v>29</v>
      </c>
      <c r="AB76" s="74">
        <f>IF(($C25-AB25)&gt;315,315,($C25-AB25))</f>
        <v>29</v>
      </c>
      <c r="AC76" s="65">
        <f t="shared" si="8"/>
        <v>3096</v>
      </c>
    </row>
    <row r="77" spans="1:29" ht="15" x14ac:dyDescent="0.2">
      <c r="A77" s="32">
        <f t="shared" si="9"/>
        <v>9</v>
      </c>
      <c r="B77" s="33" t="s">
        <v>51</v>
      </c>
      <c r="C77" s="73">
        <v>150</v>
      </c>
      <c r="D77" s="74">
        <f t="shared" ref="D77:AA78" si="14">$C26-D26</f>
        <v>0</v>
      </c>
      <c r="E77" s="75">
        <f t="shared" si="14"/>
        <v>0</v>
      </c>
      <c r="F77" s="75">
        <f t="shared" si="14"/>
        <v>0</v>
      </c>
      <c r="G77" s="75">
        <f t="shared" si="14"/>
        <v>0</v>
      </c>
      <c r="H77" s="75">
        <f t="shared" si="14"/>
        <v>0</v>
      </c>
      <c r="I77" s="75">
        <f t="shared" si="14"/>
        <v>0</v>
      </c>
      <c r="J77" s="75">
        <f t="shared" si="14"/>
        <v>0</v>
      </c>
      <c r="K77" s="75">
        <f t="shared" si="14"/>
        <v>0</v>
      </c>
      <c r="L77" s="75">
        <f t="shared" si="14"/>
        <v>0</v>
      </c>
      <c r="M77" s="75">
        <f t="shared" si="14"/>
        <v>0</v>
      </c>
      <c r="N77" s="75">
        <f t="shared" si="14"/>
        <v>0</v>
      </c>
      <c r="O77" s="75">
        <f t="shared" si="14"/>
        <v>0</v>
      </c>
      <c r="P77" s="75">
        <f t="shared" si="14"/>
        <v>0</v>
      </c>
      <c r="Q77" s="75">
        <f t="shared" si="14"/>
        <v>0</v>
      </c>
      <c r="R77" s="75">
        <f t="shared" si="14"/>
        <v>0</v>
      </c>
      <c r="S77" s="75">
        <f t="shared" si="14"/>
        <v>0</v>
      </c>
      <c r="T77" s="75">
        <f t="shared" si="14"/>
        <v>0</v>
      </c>
      <c r="U77" s="75">
        <f t="shared" si="14"/>
        <v>0</v>
      </c>
      <c r="V77" s="75">
        <f t="shared" si="14"/>
        <v>0</v>
      </c>
      <c r="W77" s="75">
        <f t="shared" si="14"/>
        <v>0</v>
      </c>
      <c r="X77" s="75">
        <f t="shared" si="14"/>
        <v>0</v>
      </c>
      <c r="Y77" s="75">
        <f t="shared" si="14"/>
        <v>0</v>
      </c>
      <c r="Z77" s="75">
        <f t="shared" si="14"/>
        <v>0</v>
      </c>
      <c r="AA77" s="75">
        <f t="shared" si="14"/>
        <v>0</v>
      </c>
      <c r="AB77" s="75">
        <f>$C26-AB26</f>
        <v>0</v>
      </c>
      <c r="AC77" s="65">
        <f t="shared" si="8"/>
        <v>0</v>
      </c>
    </row>
    <row r="78" spans="1:29" ht="15" x14ac:dyDescent="0.2">
      <c r="A78" s="76">
        <f t="shared" si="9"/>
        <v>10</v>
      </c>
      <c r="B78" s="33" t="s">
        <v>67</v>
      </c>
      <c r="C78" s="73" t="s">
        <v>68</v>
      </c>
      <c r="D78" s="74">
        <f t="shared" si="14"/>
        <v>0</v>
      </c>
      <c r="E78" s="75">
        <f t="shared" si="14"/>
        <v>0</v>
      </c>
      <c r="F78" s="75">
        <f t="shared" si="14"/>
        <v>0</v>
      </c>
      <c r="G78" s="75">
        <f t="shared" si="14"/>
        <v>0</v>
      </c>
      <c r="H78" s="75">
        <f t="shared" si="14"/>
        <v>0</v>
      </c>
      <c r="I78" s="75">
        <f t="shared" si="14"/>
        <v>0</v>
      </c>
      <c r="J78" s="75">
        <f t="shared" si="14"/>
        <v>0</v>
      </c>
      <c r="K78" s="75">
        <f t="shared" si="14"/>
        <v>0</v>
      </c>
      <c r="L78" s="75">
        <f t="shared" si="14"/>
        <v>0</v>
      </c>
      <c r="M78" s="75">
        <f t="shared" si="14"/>
        <v>0</v>
      </c>
      <c r="N78" s="75">
        <f t="shared" si="14"/>
        <v>0</v>
      </c>
      <c r="O78" s="75">
        <f t="shared" si="14"/>
        <v>0</v>
      </c>
      <c r="P78" s="75">
        <f t="shared" si="14"/>
        <v>0</v>
      </c>
      <c r="Q78" s="75">
        <f t="shared" si="14"/>
        <v>0</v>
      </c>
      <c r="R78" s="75">
        <f t="shared" si="14"/>
        <v>0</v>
      </c>
      <c r="S78" s="75">
        <f t="shared" si="14"/>
        <v>0</v>
      </c>
      <c r="T78" s="75">
        <f t="shared" si="14"/>
        <v>0</v>
      </c>
      <c r="U78" s="75">
        <f t="shared" si="14"/>
        <v>0</v>
      </c>
      <c r="V78" s="75">
        <f t="shared" si="14"/>
        <v>0</v>
      </c>
      <c r="W78" s="75">
        <f t="shared" si="14"/>
        <v>0</v>
      </c>
      <c r="X78" s="75">
        <f t="shared" si="14"/>
        <v>0</v>
      </c>
      <c r="Y78" s="75">
        <f t="shared" si="14"/>
        <v>0</v>
      </c>
      <c r="Z78" s="75">
        <f t="shared" si="14"/>
        <v>0</v>
      </c>
      <c r="AA78" s="75">
        <f t="shared" si="14"/>
        <v>0</v>
      </c>
      <c r="AB78" s="75">
        <f>$C27-AB27</f>
        <v>0</v>
      </c>
      <c r="AC78" s="65">
        <f t="shared" si="8"/>
        <v>0</v>
      </c>
    </row>
    <row r="79" spans="1:29" x14ac:dyDescent="0.2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9"/>
  <sheetViews>
    <sheetView zoomScale="85" zoomScaleNormal="80" zoomScaleSheetLayoutView="70" workbookViewId="0">
      <selection activeCell="C1" sqref="C1"/>
    </sheetView>
  </sheetViews>
  <sheetFormatPr defaultColWidth="9.140625" defaultRowHeight="14.25" x14ac:dyDescent="0.2"/>
  <cols>
    <col min="1" max="1" width="6" style="1" customWidth="1"/>
    <col min="2" max="2" width="28.28515625" style="1" customWidth="1"/>
    <col min="3" max="3" width="18.5703125" style="1" customWidth="1"/>
    <col min="4" max="27" width="8.85546875" style="1" customWidth="1"/>
    <col min="28" max="28" width="8.85546875" style="1" hidden="1" customWidth="1"/>
    <col min="29" max="29" width="14.85546875" style="1" bestFit="1" customWidth="1"/>
    <col min="30" max="16384" width="9.140625" style="1"/>
  </cols>
  <sheetData>
    <row r="1" spans="1:28" s="80" customFormat="1" ht="18.75" x14ac:dyDescent="0.3">
      <c r="A1" s="79" t="s">
        <v>69</v>
      </c>
      <c r="D1" s="81"/>
      <c r="F1" s="81"/>
      <c r="I1" s="81"/>
      <c r="J1" s="81"/>
      <c r="K1" s="82"/>
      <c r="O1" s="81"/>
      <c r="Q1" s="81"/>
      <c r="S1" s="81"/>
    </row>
    <row r="2" spans="1:28" x14ac:dyDescent="0.2">
      <c r="A2" s="1" t="s">
        <v>0</v>
      </c>
    </row>
    <row r="3" spans="1:28" ht="27" customHeight="1" x14ac:dyDescent="0.25">
      <c r="A3" s="2"/>
      <c r="B3" s="3"/>
      <c r="C3" s="83" t="s">
        <v>1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4"/>
      <c r="AB3" s="4"/>
    </row>
    <row r="4" spans="1:28" ht="27" customHeight="1" x14ac:dyDescent="0.2">
      <c r="A4" s="5"/>
      <c r="B4" s="6"/>
      <c r="C4" s="85" t="s">
        <v>2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6"/>
      <c r="AB4" s="7"/>
    </row>
    <row r="5" spans="1:28" ht="27" customHeight="1" x14ac:dyDescent="0.2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">
      <c r="A6" s="5"/>
      <c r="B6" s="6"/>
      <c r="C6" s="87" t="s">
        <v>3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"/>
      <c r="Z6" s="8"/>
      <c r="AA6" s="9"/>
      <c r="AB6" s="7"/>
    </row>
    <row r="7" spans="1:28" ht="15" x14ac:dyDescent="0.2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ht="15" x14ac:dyDescent="0.2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">
      <c r="A9" s="88" t="s">
        <v>4</v>
      </c>
      <c r="B9" s="89"/>
      <c r="C9" s="90" t="s">
        <v>5</v>
      </c>
      <c r="D9" s="91"/>
      <c r="E9" s="91"/>
      <c r="F9" s="91"/>
      <c r="G9" s="91"/>
      <c r="H9" s="91"/>
      <c r="I9" s="91"/>
      <c r="J9" s="92"/>
      <c r="K9" s="6"/>
      <c r="L9" s="6"/>
      <c r="M9" s="6"/>
      <c r="N9" s="6"/>
      <c r="O9" s="93" t="s">
        <v>6</v>
      </c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5"/>
      <c r="AB9" s="7"/>
    </row>
    <row r="10" spans="1:28" ht="25.5" customHeight="1" x14ac:dyDescent="0.2">
      <c r="A10" s="88" t="s">
        <v>7</v>
      </c>
      <c r="B10" s="89"/>
      <c r="C10" s="90" t="s">
        <v>8</v>
      </c>
      <c r="D10" s="91"/>
      <c r="E10" s="91"/>
      <c r="F10" s="91"/>
      <c r="G10" s="91"/>
      <c r="H10" s="91"/>
      <c r="I10" s="91"/>
      <c r="J10" s="92"/>
      <c r="K10" s="6"/>
      <c r="L10" s="6"/>
      <c r="M10" s="6"/>
      <c r="N10" s="6"/>
      <c r="O10" s="96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8"/>
      <c r="AB10" s="11"/>
    </row>
    <row r="11" spans="1:28" ht="25.5" customHeight="1" x14ac:dyDescent="0.2">
      <c r="A11" s="88" t="s">
        <v>9</v>
      </c>
      <c r="B11" s="89"/>
      <c r="C11" s="90" t="s">
        <v>10</v>
      </c>
      <c r="D11" s="91"/>
      <c r="E11" s="91"/>
      <c r="F11" s="91"/>
      <c r="G11" s="91"/>
      <c r="H11" s="91"/>
      <c r="I11" s="91"/>
      <c r="J11" s="92"/>
      <c r="K11" s="6"/>
      <c r="L11" s="6"/>
      <c r="M11" s="6"/>
      <c r="N11" s="6"/>
      <c r="O11" s="96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8"/>
      <c r="AB11" s="11"/>
    </row>
    <row r="12" spans="1:28" ht="25.5" customHeight="1" x14ac:dyDescent="0.2">
      <c r="A12" s="88" t="s">
        <v>11</v>
      </c>
      <c r="B12" s="89"/>
      <c r="C12" s="103">
        <f ca="1">NOW()</f>
        <v>42272.471079976851</v>
      </c>
      <c r="D12" s="91"/>
      <c r="E12" s="91"/>
      <c r="F12" s="91"/>
      <c r="G12" s="91"/>
      <c r="H12" s="91"/>
      <c r="I12" s="91"/>
      <c r="J12" s="92"/>
      <c r="K12" s="6"/>
      <c r="L12" s="6"/>
      <c r="M12" s="6"/>
      <c r="N12" s="6"/>
      <c r="O12" s="99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1"/>
    </row>
    <row r="13" spans="1:28" ht="6.75" customHeight="1" x14ac:dyDescent="0.2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">
      <c r="A14" s="88" t="s">
        <v>12</v>
      </c>
      <c r="B14" s="89"/>
      <c r="C14" s="103">
        <v>42275</v>
      </c>
      <c r="D14" s="91"/>
      <c r="E14" s="91"/>
      <c r="F14" s="91"/>
      <c r="G14" s="91"/>
      <c r="H14" s="91"/>
      <c r="I14" s="91"/>
      <c r="J14" s="92"/>
      <c r="K14" s="17"/>
      <c r="L14" s="18" t="s">
        <v>13</v>
      </c>
      <c r="M14" s="17"/>
      <c r="N14" s="17"/>
      <c r="O14" s="19"/>
      <c r="P14" s="20"/>
      <c r="Q14" s="21">
        <v>1840</v>
      </c>
      <c r="R14" s="22" t="s">
        <v>14</v>
      </c>
      <c r="S14" s="19"/>
      <c r="T14" s="20"/>
      <c r="U14" s="23">
        <v>2520</v>
      </c>
      <c r="V14" s="6"/>
      <c r="W14" s="6"/>
      <c r="X14" s="6"/>
      <c r="Y14" s="6"/>
      <c r="Z14" s="6"/>
      <c r="AA14" s="10"/>
    </row>
    <row r="15" spans="1:28" ht="6.75" customHeight="1" x14ac:dyDescent="0.2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104" t="s">
        <v>15</v>
      </c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6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">
      <c r="A18" s="32">
        <v>1</v>
      </c>
      <c r="B18" s="33" t="s">
        <v>43</v>
      </c>
      <c r="C18" s="34">
        <v>108</v>
      </c>
      <c r="D18" s="35">
        <v>38</v>
      </c>
      <c r="E18" s="35">
        <v>38</v>
      </c>
      <c r="F18" s="35">
        <v>38</v>
      </c>
      <c r="G18" s="35">
        <v>38</v>
      </c>
      <c r="H18" s="35">
        <v>38</v>
      </c>
      <c r="I18" s="35">
        <v>38</v>
      </c>
      <c r="J18" s="35">
        <v>10</v>
      </c>
      <c r="K18" s="35">
        <v>10</v>
      </c>
      <c r="L18" s="35">
        <v>10</v>
      </c>
      <c r="M18" s="35">
        <v>10</v>
      </c>
      <c r="N18" s="35">
        <v>10</v>
      </c>
      <c r="O18" s="35">
        <v>10</v>
      </c>
      <c r="P18" s="35">
        <v>10</v>
      </c>
      <c r="Q18" s="35">
        <v>10</v>
      </c>
      <c r="R18" s="35">
        <v>10</v>
      </c>
      <c r="S18" s="35">
        <v>10</v>
      </c>
      <c r="T18" s="35">
        <v>10</v>
      </c>
      <c r="U18" s="35">
        <v>10</v>
      </c>
      <c r="V18" s="35">
        <v>10</v>
      </c>
      <c r="W18" s="35">
        <v>10</v>
      </c>
      <c r="X18" s="35">
        <v>10</v>
      </c>
      <c r="Y18" s="35">
        <v>10</v>
      </c>
      <c r="Z18" s="35">
        <v>38</v>
      </c>
      <c r="AA18" s="35">
        <v>38</v>
      </c>
      <c r="AB18" s="35">
        <f t="shared" ref="AB18:AB27" si="0">AA18</f>
        <v>38</v>
      </c>
      <c r="AC18" s="36">
        <f>SUM(D18:AA18)</f>
        <v>464</v>
      </c>
      <c r="AJ18" s="35">
        <v>29</v>
      </c>
    </row>
    <row r="19" spans="1:36" ht="27" customHeight="1" x14ac:dyDescent="0.2">
      <c r="A19" s="32">
        <f t="shared" ref="A19:A41" si="1">A18+1</f>
        <v>2</v>
      </c>
      <c r="B19" s="33" t="s">
        <v>44</v>
      </c>
      <c r="C19" s="34">
        <v>325</v>
      </c>
      <c r="D19" s="35">
        <v>27</v>
      </c>
      <c r="E19" s="35">
        <v>27</v>
      </c>
      <c r="F19" s="35">
        <v>27</v>
      </c>
      <c r="G19" s="35">
        <v>27</v>
      </c>
      <c r="H19" s="35">
        <v>27</v>
      </c>
      <c r="I19" s="35">
        <v>27</v>
      </c>
      <c r="J19" s="35">
        <v>27</v>
      </c>
      <c r="K19" s="35">
        <v>27</v>
      </c>
      <c r="L19" s="35">
        <v>27</v>
      </c>
      <c r="M19" s="35">
        <v>27</v>
      </c>
      <c r="N19" s="35">
        <v>27</v>
      </c>
      <c r="O19" s="35">
        <v>27</v>
      </c>
      <c r="P19" s="35">
        <v>27</v>
      </c>
      <c r="Q19" s="35">
        <v>27</v>
      </c>
      <c r="R19" s="35">
        <v>27</v>
      </c>
      <c r="S19" s="35">
        <v>27</v>
      </c>
      <c r="T19" s="35">
        <v>27</v>
      </c>
      <c r="U19" s="35">
        <v>27</v>
      </c>
      <c r="V19" s="35">
        <v>27</v>
      </c>
      <c r="W19" s="35">
        <v>27</v>
      </c>
      <c r="X19" s="35">
        <v>27</v>
      </c>
      <c r="Y19" s="35">
        <v>27</v>
      </c>
      <c r="Z19" s="35">
        <v>27</v>
      </c>
      <c r="AA19" s="35">
        <v>27</v>
      </c>
      <c r="AB19" s="35">
        <f t="shared" si="0"/>
        <v>27</v>
      </c>
      <c r="AC19" s="36">
        <f t="shared" ref="AC19:AC43" si="2">SUM(D19:AA19)</f>
        <v>648</v>
      </c>
    </row>
    <row r="20" spans="1:36" ht="27" customHeight="1" x14ac:dyDescent="0.2">
      <c r="A20" s="32">
        <f t="shared" si="1"/>
        <v>3</v>
      </c>
      <c r="B20" s="37" t="s">
        <v>45</v>
      </c>
      <c r="C20" s="34">
        <v>278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84</v>
      </c>
      <c r="K20" s="35">
        <v>84</v>
      </c>
      <c r="L20" s="35">
        <v>84</v>
      </c>
      <c r="M20" s="35">
        <v>84</v>
      </c>
      <c r="N20" s="35">
        <v>84</v>
      </c>
      <c r="O20" s="35">
        <v>84</v>
      </c>
      <c r="P20" s="35">
        <v>84</v>
      </c>
      <c r="Q20" s="35">
        <v>84</v>
      </c>
      <c r="R20" s="35">
        <v>84</v>
      </c>
      <c r="S20" s="35">
        <v>84</v>
      </c>
      <c r="T20" s="35">
        <v>105</v>
      </c>
      <c r="U20" s="35">
        <v>130</v>
      </c>
      <c r="V20" s="35">
        <v>108</v>
      </c>
      <c r="W20" s="35">
        <v>102</v>
      </c>
      <c r="X20" s="35">
        <v>92</v>
      </c>
      <c r="Y20" s="35">
        <v>84</v>
      </c>
      <c r="Z20" s="35">
        <v>0</v>
      </c>
      <c r="AA20" s="35">
        <v>0</v>
      </c>
      <c r="AB20" s="35">
        <v>278</v>
      </c>
      <c r="AC20" s="36">
        <f t="shared" si="2"/>
        <v>1461</v>
      </c>
    </row>
    <row r="21" spans="1:36" ht="27" customHeight="1" x14ac:dyDescent="0.2">
      <c r="A21" s="32">
        <f t="shared" si="1"/>
        <v>4</v>
      </c>
      <c r="B21" s="38" t="s">
        <v>46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 x14ac:dyDescent="0.2">
      <c r="A22" s="32">
        <f t="shared" si="1"/>
        <v>5</v>
      </c>
      <c r="B22" s="33" t="s">
        <v>47</v>
      </c>
      <c r="C22" s="34">
        <v>191</v>
      </c>
      <c r="D22" s="35">
        <v>191</v>
      </c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 x14ac:dyDescent="0.2">
      <c r="A23" s="32">
        <f t="shared" si="1"/>
        <v>6</v>
      </c>
      <c r="B23" s="33" t="s">
        <v>48</v>
      </c>
      <c r="C23" s="34">
        <v>191</v>
      </c>
      <c r="D23" s="35">
        <v>161</v>
      </c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161</v>
      </c>
      <c r="K23" s="35">
        <v>161</v>
      </c>
      <c r="L23" s="35">
        <v>161</v>
      </c>
      <c r="M23" s="35">
        <v>161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f t="shared" si="0"/>
        <v>0</v>
      </c>
      <c r="AC23" s="36">
        <f t="shared" si="2"/>
        <v>1610</v>
      </c>
    </row>
    <row r="24" spans="1:36" ht="27" customHeight="1" x14ac:dyDescent="0.2">
      <c r="A24" s="32">
        <f t="shared" si="1"/>
        <v>7</v>
      </c>
      <c r="B24" s="33" t="s">
        <v>49</v>
      </c>
      <c r="C24" s="34">
        <v>171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f t="shared" si="0"/>
        <v>0</v>
      </c>
      <c r="AC24" s="36">
        <f t="shared" si="2"/>
        <v>0</v>
      </c>
    </row>
    <row r="25" spans="1:36" ht="27" customHeight="1" x14ac:dyDescent="0.2">
      <c r="A25" s="32">
        <f t="shared" si="1"/>
        <v>8</v>
      </c>
      <c r="B25" s="33" t="s">
        <v>50</v>
      </c>
      <c r="C25" s="34">
        <v>342</v>
      </c>
      <c r="D25" s="35">
        <v>313</v>
      </c>
      <c r="E25" s="35">
        <v>313</v>
      </c>
      <c r="F25" s="35">
        <v>313</v>
      </c>
      <c r="G25" s="35">
        <v>313</v>
      </c>
      <c r="H25" s="35">
        <v>313</v>
      </c>
      <c r="I25" s="35">
        <v>313</v>
      </c>
      <c r="J25" s="35">
        <v>188</v>
      </c>
      <c r="K25" s="35">
        <v>188</v>
      </c>
      <c r="L25" s="35">
        <v>188</v>
      </c>
      <c r="M25" s="35">
        <v>188</v>
      </c>
      <c r="N25" s="35">
        <v>188</v>
      </c>
      <c r="O25" s="35">
        <v>188</v>
      </c>
      <c r="P25" s="35">
        <v>88</v>
      </c>
      <c r="Q25" s="35">
        <v>88</v>
      </c>
      <c r="R25" s="35">
        <v>88</v>
      </c>
      <c r="S25" s="35">
        <v>88</v>
      </c>
      <c r="T25" s="35">
        <v>88</v>
      </c>
      <c r="U25" s="35">
        <v>88</v>
      </c>
      <c r="V25" s="35">
        <v>88</v>
      </c>
      <c r="W25" s="35">
        <v>88</v>
      </c>
      <c r="X25" s="35">
        <v>188</v>
      </c>
      <c r="Y25" s="35">
        <v>188</v>
      </c>
      <c r="Z25" s="35">
        <v>313</v>
      </c>
      <c r="AA25" s="35">
        <v>313</v>
      </c>
      <c r="AB25" s="35">
        <f t="shared" si="0"/>
        <v>313</v>
      </c>
      <c r="AC25" s="36">
        <f>SUM(D25:AA25)</f>
        <v>4712</v>
      </c>
    </row>
    <row r="26" spans="1:36" ht="27" customHeight="1" x14ac:dyDescent="0.2">
      <c r="A26" s="32">
        <f t="shared" si="1"/>
        <v>9</v>
      </c>
      <c r="B26" s="33" t="s">
        <v>51</v>
      </c>
      <c r="C26" s="34">
        <v>150</v>
      </c>
      <c r="D26" s="35">
        <v>150</v>
      </c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150</v>
      </c>
      <c r="K26" s="35">
        <v>150</v>
      </c>
      <c r="L26" s="35">
        <v>150</v>
      </c>
      <c r="M26" s="35">
        <v>150</v>
      </c>
      <c r="N26" s="35">
        <v>150</v>
      </c>
      <c r="O26" s="35">
        <v>150</v>
      </c>
      <c r="P26" s="35">
        <v>150</v>
      </c>
      <c r="Q26" s="35">
        <v>150</v>
      </c>
      <c r="R26" s="35">
        <v>150</v>
      </c>
      <c r="S26" s="35">
        <v>150</v>
      </c>
      <c r="T26" s="35">
        <v>150</v>
      </c>
      <c r="U26" s="35">
        <v>150</v>
      </c>
      <c r="V26" s="35">
        <v>150</v>
      </c>
      <c r="W26" s="35">
        <v>150</v>
      </c>
      <c r="X26" s="35">
        <v>150</v>
      </c>
      <c r="Y26" s="35">
        <v>150</v>
      </c>
      <c r="Z26" s="35">
        <v>150</v>
      </c>
      <c r="AA26" s="35">
        <v>150</v>
      </c>
      <c r="AB26" s="35">
        <f t="shared" si="0"/>
        <v>150</v>
      </c>
      <c r="AC26" s="36">
        <f t="shared" si="2"/>
        <v>3600</v>
      </c>
    </row>
    <row r="27" spans="1:36" ht="27" customHeight="1" x14ac:dyDescent="0.2">
      <c r="A27" s="27">
        <f t="shared" si="1"/>
        <v>10</v>
      </c>
      <c r="B27" s="33" t="s">
        <v>52</v>
      </c>
      <c r="C27" s="34">
        <v>135</v>
      </c>
      <c r="D27" s="35">
        <v>135</v>
      </c>
      <c r="E27" s="35">
        <v>135</v>
      </c>
      <c r="F27" s="35">
        <v>135</v>
      </c>
      <c r="G27" s="35">
        <v>135</v>
      </c>
      <c r="H27" s="35">
        <v>135</v>
      </c>
      <c r="I27" s="35">
        <v>135</v>
      </c>
      <c r="J27" s="35">
        <v>135</v>
      </c>
      <c r="K27" s="35">
        <v>135</v>
      </c>
      <c r="L27" s="35">
        <v>135</v>
      </c>
      <c r="M27" s="35">
        <v>135</v>
      </c>
      <c r="N27" s="35">
        <v>135</v>
      </c>
      <c r="O27" s="35">
        <v>135</v>
      </c>
      <c r="P27" s="35">
        <v>135</v>
      </c>
      <c r="Q27" s="35">
        <v>135</v>
      </c>
      <c r="R27" s="35">
        <v>135</v>
      </c>
      <c r="S27" s="35">
        <v>135</v>
      </c>
      <c r="T27" s="35">
        <v>135</v>
      </c>
      <c r="U27" s="35">
        <v>135</v>
      </c>
      <c r="V27" s="35">
        <v>135</v>
      </c>
      <c r="W27" s="35">
        <v>135</v>
      </c>
      <c r="X27" s="35">
        <v>135</v>
      </c>
      <c r="Y27" s="35">
        <v>135</v>
      </c>
      <c r="Z27" s="35">
        <v>135</v>
      </c>
      <c r="AA27" s="35">
        <v>135</v>
      </c>
      <c r="AB27" s="35">
        <f t="shared" si="0"/>
        <v>135</v>
      </c>
      <c r="AC27" s="36">
        <f t="shared" si="2"/>
        <v>3240</v>
      </c>
      <c r="AD27" s="1" t="s">
        <v>53</v>
      </c>
    </row>
    <row r="28" spans="1:36" ht="27" customHeight="1" x14ac:dyDescent="0.2">
      <c r="A28" s="27">
        <f t="shared" si="1"/>
        <v>11</v>
      </c>
      <c r="B28" s="33" t="s">
        <v>54</v>
      </c>
      <c r="C28" s="34">
        <v>258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f>AA28</f>
        <v>0</v>
      </c>
      <c r="AC28" s="36">
        <f t="shared" si="2"/>
        <v>0</v>
      </c>
    </row>
    <row r="29" spans="1:36" ht="27" customHeight="1" x14ac:dyDescent="0.2">
      <c r="A29" s="27">
        <f t="shared" si="1"/>
        <v>12</v>
      </c>
      <c r="B29" s="33" t="s">
        <v>55</v>
      </c>
      <c r="C29" s="34">
        <v>142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f>AA29</f>
        <v>0</v>
      </c>
      <c r="AC29" s="36">
        <f t="shared" si="2"/>
        <v>0</v>
      </c>
    </row>
    <row r="30" spans="1:36" ht="27" customHeight="1" x14ac:dyDescent="0.2">
      <c r="A30" s="27">
        <f t="shared" si="1"/>
        <v>13</v>
      </c>
      <c r="B30" s="41"/>
      <c r="C30" s="34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36">
        <f t="shared" si="2"/>
        <v>0</v>
      </c>
    </row>
    <row r="31" spans="1:36" ht="27" customHeight="1" x14ac:dyDescent="0.2">
      <c r="A31" s="27">
        <v>14</v>
      </c>
      <c r="B31" s="41"/>
      <c r="C31" s="34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36">
        <f t="shared" si="2"/>
        <v>0</v>
      </c>
    </row>
    <row r="32" spans="1:36" ht="27" customHeight="1" x14ac:dyDescent="0.2">
      <c r="A32" s="27">
        <f t="shared" si="1"/>
        <v>15</v>
      </c>
      <c r="B32" s="41"/>
      <c r="C32" s="34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36">
        <f t="shared" si="2"/>
        <v>0</v>
      </c>
    </row>
    <row r="33" spans="1:29" ht="27" customHeight="1" x14ac:dyDescent="0.2">
      <c r="A33" s="27">
        <f t="shared" si="1"/>
        <v>16</v>
      </c>
      <c r="B33" s="41"/>
      <c r="C33" s="34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36">
        <f t="shared" si="2"/>
        <v>0</v>
      </c>
    </row>
    <row r="34" spans="1:29" ht="27" customHeight="1" x14ac:dyDescent="0.2">
      <c r="A34" s="27">
        <v>15</v>
      </c>
      <c r="B34" s="41"/>
      <c r="C34" s="34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36">
        <f t="shared" si="2"/>
        <v>0</v>
      </c>
    </row>
    <row r="35" spans="1:29" ht="27" customHeight="1" x14ac:dyDescent="0.2">
      <c r="A35" s="27">
        <f t="shared" si="1"/>
        <v>16</v>
      </c>
      <c r="B35" s="41"/>
      <c r="C35" s="34"/>
      <c r="D35" s="42"/>
      <c r="E35" s="42"/>
      <c r="F35" s="42"/>
      <c r="G35" s="42"/>
      <c r="H35" s="42"/>
      <c r="I35" s="42"/>
      <c r="J35" s="42"/>
      <c r="K35" s="42"/>
      <c r="L35" s="42"/>
      <c r="M35" s="43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36">
        <f t="shared" si="2"/>
        <v>0</v>
      </c>
    </row>
    <row r="36" spans="1:29" ht="27" customHeight="1" x14ac:dyDescent="0.2">
      <c r="A36" s="27">
        <f t="shared" si="1"/>
        <v>17</v>
      </c>
      <c r="B36" s="41"/>
      <c r="C36" s="34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36">
        <f t="shared" si="2"/>
        <v>0</v>
      </c>
    </row>
    <row r="37" spans="1:29" ht="27" customHeight="1" x14ac:dyDescent="0.2">
      <c r="A37" s="27">
        <v>16</v>
      </c>
      <c r="B37" s="41"/>
      <c r="C37" s="34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36">
        <f t="shared" si="2"/>
        <v>0</v>
      </c>
    </row>
    <row r="38" spans="1:29" ht="27" customHeight="1" x14ac:dyDescent="0.2">
      <c r="A38" s="27">
        <f t="shared" si="1"/>
        <v>17</v>
      </c>
      <c r="B38" s="41"/>
      <c r="C38" s="34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36">
        <f t="shared" si="2"/>
        <v>0</v>
      </c>
    </row>
    <row r="39" spans="1:29" ht="27" customHeight="1" x14ac:dyDescent="0.2">
      <c r="A39" s="27">
        <f t="shared" si="1"/>
        <v>18</v>
      </c>
      <c r="B39" s="41"/>
      <c r="C39" s="34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36">
        <f t="shared" si="2"/>
        <v>0</v>
      </c>
    </row>
    <row r="40" spans="1:29" ht="27" customHeight="1" x14ac:dyDescent="0.2">
      <c r="A40" s="27">
        <v>17</v>
      </c>
      <c r="B40" s="41"/>
      <c r="C40" s="34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36">
        <f t="shared" si="2"/>
        <v>0</v>
      </c>
    </row>
    <row r="41" spans="1:29" ht="27" customHeight="1" x14ac:dyDescent="0.2">
      <c r="A41" s="27">
        <f t="shared" si="1"/>
        <v>18</v>
      </c>
      <c r="B41" s="41"/>
      <c r="C41" s="34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36">
        <f t="shared" si="2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36">
        <f t="shared" si="2"/>
        <v>0</v>
      </c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A43" si="3">SUM(D18:D41)</f>
        <v>1206</v>
      </c>
      <c r="E43" s="51">
        <f t="shared" si="3"/>
        <v>1206</v>
      </c>
      <c r="F43" s="51">
        <f t="shared" si="3"/>
        <v>1206</v>
      </c>
      <c r="G43" s="51">
        <f t="shared" si="3"/>
        <v>1206</v>
      </c>
      <c r="H43" s="51">
        <f t="shared" si="3"/>
        <v>1206</v>
      </c>
      <c r="I43" s="51">
        <f t="shared" si="3"/>
        <v>1206</v>
      </c>
      <c r="J43" s="51">
        <f t="shared" si="3"/>
        <v>1137</v>
      </c>
      <c r="K43" s="51">
        <f t="shared" si="3"/>
        <v>1137</v>
      </c>
      <c r="L43" s="51">
        <f t="shared" si="3"/>
        <v>1137</v>
      </c>
      <c r="M43" s="51">
        <f t="shared" si="3"/>
        <v>1137</v>
      </c>
      <c r="N43" s="51">
        <f t="shared" si="3"/>
        <v>976</v>
      </c>
      <c r="O43" s="51">
        <f t="shared" si="3"/>
        <v>976</v>
      </c>
      <c r="P43" s="51">
        <f t="shared" si="3"/>
        <v>876</v>
      </c>
      <c r="Q43" s="51">
        <f t="shared" si="3"/>
        <v>876</v>
      </c>
      <c r="R43" s="51">
        <f t="shared" si="3"/>
        <v>876</v>
      </c>
      <c r="S43" s="51">
        <f t="shared" si="3"/>
        <v>876</v>
      </c>
      <c r="T43" s="51">
        <f t="shared" si="3"/>
        <v>897</v>
      </c>
      <c r="U43" s="51">
        <f t="shared" si="3"/>
        <v>922</v>
      </c>
      <c r="V43" s="51">
        <f t="shared" si="3"/>
        <v>900</v>
      </c>
      <c r="W43" s="51">
        <f t="shared" si="3"/>
        <v>894</v>
      </c>
      <c r="X43" s="51">
        <f t="shared" si="3"/>
        <v>984</v>
      </c>
      <c r="Y43" s="51">
        <f t="shared" si="3"/>
        <v>976</v>
      </c>
      <c r="Z43" s="51">
        <f t="shared" si="3"/>
        <v>1045</v>
      </c>
      <c r="AA43" s="51">
        <f t="shared" si="3"/>
        <v>1045</v>
      </c>
      <c r="AB43" s="51">
        <f>SUM(AB18:AB41)</f>
        <v>1323</v>
      </c>
      <c r="AC43" s="36">
        <f t="shared" si="2"/>
        <v>24903</v>
      </c>
    </row>
    <row r="44" spans="1:29" x14ac:dyDescent="0.2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">
      <c r="A45" s="107" t="s">
        <v>57</v>
      </c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9"/>
      <c r="AB45" s="53"/>
    </row>
    <row r="47" spans="1:29" x14ac:dyDescent="0.2">
      <c r="A47" s="102" t="s">
        <v>58</v>
      </c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54"/>
    </row>
    <row r="48" spans="1:29" x14ac:dyDescent="0.2">
      <c r="A48" s="102" t="s">
        <v>59</v>
      </c>
      <c r="B48" s="102"/>
      <c r="C48" s="102"/>
      <c r="D48" s="102"/>
      <c r="E48" s="102"/>
      <c r="F48" s="102"/>
      <c r="G48" s="102"/>
      <c r="H48" s="102"/>
    </row>
    <row r="50" spans="1:28" x14ac:dyDescent="0.2">
      <c r="A50" s="102" t="s">
        <v>60</v>
      </c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54"/>
    </row>
    <row r="54" spans="1:28" x14ac:dyDescent="0.2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">
      <c r="D55" s="1">
        <f>D54-5-60-10</f>
        <v>812</v>
      </c>
      <c r="E55" s="1">
        <f t="shared" ref="E55:AB55" si="4">E54-5-60-10-35</f>
        <v>777</v>
      </c>
      <c r="F55" s="1">
        <f t="shared" si="4"/>
        <v>777</v>
      </c>
      <c r="G55" s="1">
        <f t="shared" si="4"/>
        <v>777</v>
      </c>
      <c r="H55" s="1">
        <f t="shared" si="4"/>
        <v>777</v>
      </c>
      <c r="I55" s="1">
        <f t="shared" si="4"/>
        <v>777</v>
      </c>
      <c r="J55" s="1">
        <f t="shared" si="4"/>
        <v>777</v>
      </c>
      <c r="K55" s="1">
        <f t="shared" si="4"/>
        <v>777</v>
      </c>
      <c r="L55" s="1">
        <f t="shared" si="4"/>
        <v>777</v>
      </c>
      <c r="M55" s="1">
        <f t="shared" si="4"/>
        <v>777</v>
      </c>
      <c r="N55" s="1">
        <f t="shared" si="4"/>
        <v>777</v>
      </c>
      <c r="O55" s="1">
        <f t="shared" si="4"/>
        <v>777</v>
      </c>
      <c r="P55" s="1">
        <f t="shared" si="4"/>
        <v>777</v>
      </c>
      <c r="Q55" s="1">
        <f t="shared" si="4"/>
        <v>777</v>
      </c>
      <c r="R55" s="1">
        <f t="shared" si="4"/>
        <v>777</v>
      </c>
      <c r="S55" s="1">
        <f t="shared" si="4"/>
        <v>777</v>
      </c>
      <c r="T55" s="1">
        <f t="shared" si="4"/>
        <v>777</v>
      </c>
      <c r="U55" s="1">
        <f t="shared" si="4"/>
        <v>777</v>
      </c>
      <c r="V55" s="1">
        <f t="shared" si="4"/>
        <v>777</v>
      </c>
      <c r="W55" s="1">
        <f t="shared" si="4"/>
        <v>777</v>
      </c>
      <c r="X55" s="1">
        <f t="shared" si="4"/>
        <v>777</v>
      </c>
      <c r="Y55" s="1">
        <f t="shared" si="4"/>
        <v>777</v>
      </c>
      <c r="Z55" s="1">
        <f t="shared" si="4"/>
        <v>777</v>
      </c>
      <c r="AA55" s="1">
        <f t="shared" si="4"/>
        <v>777</v>
      </c>
      <c r="AB55" s="1">
        <f t="shared" si="4"/>
        <v>-110</v>
      </c>
    </row>
    <row r="56" spans="1:28" x14ac:dyDescent="0.2">
      <c r="D56" s="55">
        <f>D55-SUM(D70,D73,D74,D72)</f>
        <v>484</v>
      </c>
      <c r="E56" s="55">
        <f t="shared" ref="E56:AA56" si="5">E55-E70-E74</f>
        <v>449</v>
      </c>
      <c r="F56" s="55">
        <f t="shared" si="5"/>
        <v>449</v>
      </c>
      <c r="G56" s="55">
        <f t="shared" si="5"/>
        <v>449</v>
      </c>
      <c r="H56" s="55">
        <f t="shared" si="5"/>
        <v>449</v>
      </c>
      <c r="I56" s="55">
        <f t="shared" si="5"/>
        <v>449</v>
      </c>
      <c r="J56" s="55">
        <f t="shared" si="5"/>
        <v>449</v>
      </c>
      <c r="K56" s="55">
        <f t="shared" si="5"/>
        <v>449</v>
      </c>
      <c r="L56" s="55">
        <f t="shared" si="5"/>
        <v>449</v>
      </c>
      <c r="M56" s="55">
        <f t="shared" si="5"/>
        <v>449</v>
      </c>
      <c r="N56" s="55">
        <f t="shared" si="5"/>
        <v>288</v>
      </c>
      <c r="O56" s="55">
        <f t="shared" si="5"/>
        <v>288</v>
      </c>
      <c r="P56" s="55">
        <f t="shared" si="5"/>
        <v>288</v>
      </c>
      <c r="Q56" s="55">
        <f t="shared" si="5"/>
        <v>288</v>
      </c>
      <c r="R56" s="55">
        <f t="shared" si="5"/>
        <v>288</v>
      </c>
      <c r="S56" s="55">
        <f t="shared" si="5"/>
        <v>288</v>
      </c>
      <c r="T56" s="55">
        <f t="shared" si="5"/>
        <v>288</v>
      </c>
      <c r="U56" s="55">
        <f t="shared" si="5"/>
        <v>288</v>
      </c>
      <c r="V56" s="55">
        <f t="shared" si="5"/>
        <v>288</v>
      </c>
      <c r="W56" s="55">
        <f t="shared" si="5"/>
        <v>288</v>
      </c>
      <c r="X56" s="55">
        <f t="shared" si="5"/>
        <v>288</v>
      </c>
      <c r="Y56" s="55">
        <f t="shared" si="5"/>
        <v>288</v>
      </c>
      <c r="Z56" s="55">
        <f t="shared" si="5"/>
        <v>288</v>
      </c>
      <c r="AA56" s="55">
        <f t="shared" si="5"/>
        <v>288</v>
      </c>
    </row>
    <row r="58" spans="1:28" x14ac:dyDescent="0.2">
      <c r="D58" s="55">
        <f t="shared" ref="D58:AA58" si="6">D56-D62</f>
        <v>484</v>
      </c>
      <c r="E58" s="55">
        <f t="shared" si="6"/>
        <v>449</v>
      </c>
      <c r="F58" s="55">
        <f t="shared" si="6"/>
        <v>449</v>
      </c>
      <c r="G58" s="55">
        <f t="shared" si="6"/>
        <v>449</v>
      </c>
      <c r="H58" s="55">
        <f t="shared" si="6"/>
        <v>449</v>
      </c>
      <c r="I58" s="55">
        <f t="shared" si="6"/>
        <v>449</v>
      </c>
      <c r="J58" s="55">
        <f t="shared" si="6"/>
        <v>449</v>
      </c>
      <c r="K58" s="55">
        <f t="shared" si="6"/>
        <v>449</v>
      </c>
      <c r="L58" s="55">
        <f t="shared" si="6"/>
        <v>449</v>
      </c>
      <c r="M58" s="55">
        <f t="shared" si="6"/>
        <v>449</v>
      </c>
      <c r="N58" s="55">
        <f t="shared" si="6"/>
        <v>288</v>
      </c>
      <c r="O58" s="55">
        <f t="shared" si="6"/>
        <v>288</v>
      </c>
      <c r="P58" s="55">
        <f t="shared" si="6"/>
        <v>288</v>
      </c>
      <c r="Q58" s="55">
        <f t="shared" si="6"/>
        <v>288</v>
      </c>
      <c r="R58" s="55">
        <f t="shared" si="6"/>
        <v>288</v>
      </c>
      <c r="S58" s="55">
        <f t="shared" si="6"/>
        <v>288</v>
      </c>
      <c r="T58" s="55">
        <f t="shared" si="6"/>
        <v>288</v>
      </c>
      <c r="U58" s="55">
        <f t="shared" si="6"/>
        <v>288</v>
      </c>
      <c r="V58" s="55">
        <f t="shared" si="6"/>
        <v>288</v>
      </c>
      <c r="W58" s="55">
        <f t="shared" si="6"/>
        <v>288</v>
      </c>
      <c r="X58" s="55">
        <f t="shared" si="6"/>
        <v>288</v>
      </c>
      <c r="Y58" s="55">
        <f t="shared" si="6"/>
        <v>288</v>
      </c>
      <c r="Z58" s="55">
        <f t="shared" si="6"/>
        <v>288</v>
      </c>
      <c r="AA58" s="55">
        <f t="shared" si="6"/>
        <v>288</v>
      </c>
    </row>
    <row r="59" spans="1:28" x14ac:dyDescent="0.2">
      <c r="D59" s="55">
        <f t="shared" ref="D59:AA59" si="7">D71-D62</f>
        <v>278</v>
      </c>
      <c r="E59" s="55">
        <f t="shared" si="7"/>
        <v>278</v>
      </c>
      <c r="F59" s="55">
        <f t="shared" si="7"/>
        <v>278</v>
      </c>
      <c r="G59" s="55">
        <f t="shared" si="7"/>
        <v>278</v>
      </c>
      <c r="H59" s="55">
        <f t="shared" si="7"/>
        <v>278</v>
      </c>
      <c r="I59" s="55">
        <f t="shared" si="7"/>
        <v>278</v>
      </c>
      <c r="J59" s="55">
        <f t="shared" si="7"/>
        <v>194</v>
      </c>
      <c r="K59" s="55">
        <f t="shared" si="7"/>
        <v>194</v>
      </c>
      <c r="L59" s="55">
        <f t="shared" si="7"/>
        <v>194</v>
      </c>
      <c r="M59" s="55">
        <f t="shared" si="7"/>
        <v>194</v>
      </c>
      <c r="N59" s="55">
        <f t="shared" si="7"/>
        <v>194</v>
      </c>
      <c r="O59" s="55">
        <f t="shared" si="7"/>
        <v>194</v>
      </c>
      <c r="P59" s="55">
        <f t="shared" si="7"/>
        <v>194</v>
      </c>
      <c r="Q59" s="55">
        <f t="shared" si="7"/>
        <v>194</v>
      </c>
      <c r="R59" s="55">
        <f t="shared" si="7"/>
        <v>194</v>
      </c>
      <c r="S59" s="55">
        <f t="shared" si="7"/>
        <v>194</v>
      </c>
      <c r="T59" s="55">
        <f t="shared" si="7"/>
        <v>173</v>
      </c>
      <c r="U59" s="55">
        <f t="shared" si="7"/>
        <v>148</v>
      </c>
      <c r="V59" s="55">
        <f t="shared" si="7"/>
        <v>170</v>
      </c>
      <c r="W59" s="55">
        <f t="shared" si="7"/>
        <v>176</v>
      </c>
      <c r="X59" s="55">
        <f t="shared" si="7"/>
        <v>186</v>
      </c>
      <c r="Y59" s="55">
        <f t="shared" si="7"/>
        <v>194</v>
      </c>
      <c r="Z59" s="55">
        <f t="shared" si="7"/>
        <v>278</v>
      </c>
      <c r="AA59" s="55">
        <f t="shared" si="7"/>
        <v>278</v>
      </c>
    </row>
    <row r="64" spans="1:28" x14ac:dyDescent="0.2">
      <c r="B64" s="56"/>
      <c r="C64" s="56" t="s">
        <v>61</v>
      </c>
      <c r="D64" s="56"/>
    </row>
    <row r="65" spans="1:29" x14ac:dyDescent="0.2">
      <c r="B65" s="56" t="s">
        <v>62</v>
      </c>
      <c r="C65" s="56" t="s">
        <v>63</v>
      </c>
      <c r="D65" s="56">
        <v>823</v>
      </c>
    </row>
    <row r="68" spans="1:29" ht="30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ht="15" x14ac:dyDescent="0.2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8">SUM(D69:AA69)</f>
        <v>240</v>
      </c>
    </row>
    <row r="70" spans="1:29" ht="15" x14ac:dyDescent="0.2">
      <c r="A70" s="32">
        <f t="shared" ref="A70:A78" si="9">A69+1</f>
        <v>2</v>
      </c>
      <c r="B70" s="61" t="s">
        <v>44</v>
      </c>
      <c r="C70" s="62">
        <v>335</v>
      </c>
      <c r="D70" s="63">
        <f>$C19-D19</f>
        <v>298</v>
      </c>
      <c r="E70" s="64">
        <f t="shared" ref="E70:AB70" si="10">$C19-E19</f>
        <v>298</v>
      </c>
      <c r="F70" s="64">
        <f t="shared" si="10"/>
        <v>298</v>
      </c>
      <c r="G70" s="64">
        <f t="shared" si="10"/>
        <v>298</v>
      </c>
      <c r="H70" s="64">
        <f t="shared" si="10"/>
        <v>298</v>
      </c>
      <c r="I70" s="64">
        <f t="shared" si="10"/>
        <v>298</v>
      </c>
      <c r="J70" s="64">
        <f t="shared" si="10"/>
        <v>298</v>
      </c>
      <c r="K70" s="64">
        <f t="shared" si="10"/>
        <v>298</v>
      </c>
      <c r="L70" s="64">
        <f t="shared" si="10"/>
        <v>298</v>
      </c>
      <c r="M70" s="64">
        <f t="shared" si="10"/>
        <v>298</v>
      </c>
      <c r="N70" s="64">
        <f t="shared" si="10"/>
        <v>298</v>
      </c>
      <c r="O70" s="64">
        <f t="shared" si="10"/>
        <v>298</v>
      </c>
      <c r="P70" s="64">
        <f t="shared" si="10"/>
        <v>298</v>
      </c>
      <c r="Q70" s="64">
        <f t="shared" si="10"/>
        <v>298</v>
      </c>
      <c r="R70" s="64">
        <f t="shared" si="10"/>
        <v>298</v>
      </c>
      <c r="S70" s="64">
        <f t="shared" si="10"/>
        <v>298</v>
      </c>
      <c r="T70" s="64">
        <f t="shared" si="10"/>
        <v>298</v>
      </c>
      <c r="U70" s="64">
        <f t="shared" si="10"/>
        <v>298</v>
      </c>
      <c r="V70" s="64">
        <f t="shared" si="10"/>
        <v>298</v>
      </c>
      <c r="W70" s="64">
        <f t="shared" si="10"/>
        <v>298</v>
      </c>
      <c r="X70" s="64">
        <f t="shared" si="10"/>
        <v>298</v>
      </c>
      <c r="Y70" s="64">
        <f t="shared" si="10"/>
        <v>298</v>
      </c>
      <c r="Z70" s="64">
        <f t="shared" si="10"/>
        <v>298</v>
      </c>
      <c r="AA70" s="64">
        <f t="shared" si="10"/>
        <v>298</v>
      </c>
      <c r="AB70" s="64">
        <f t="shared" si="10"/>
        <v>298</v>
      </c>
      <c r="AC70" s="65">
        <f t="shared" si="8"/>
        <v>7152</v>
      </c>
    </row>
    <row r="71" spans="1:29" ht="15" x14ac:dyDescent="0.2">
      <c r="A71" s="32">
        <f t="shared" si="9"/>
        <v>3</v>
      </c>
      <c r="B71" s="61" t="s">
        <v>45</v>
      </c>
      <c r="C71" s="62">
        <v>820</v>
      </c>
      <c r="D71" s="63">
        <f t="shared" ref="D71:AA71" si="11">IF((($C20-D20)+SUM(D70:D70,D72:D73)+10)&gt;($D$65),($D$65)-SUM(D70:D70,D72:D73)-10,($C20-D20))</f>
        <v>278</v>
      </c>
      <c r="E71" s="63">
        <f t="shared" si="11"/>
        <v>278</v>
      </c>
      <c r="F71" s="63">
        <f t="shared" si="11"/>
        <v>278</v>
      </c>
      <c r="G71" s="63">
        <f t="shared" si="11"/>
        <v>278</v>
      </c>
      <c r="H71" s="63">
        <f t="shared" si="11"/>
        <v>278</v>
      </c>
      <c r="I71" s="63">
        <f t="shared" si="11"/>
        <v>278</v>
      </c>
      <c r="J71" s="63">
        <f t="shared" si="11"/>
        <v>194</v>
      </c>
      <c r="K71" s="63">
        <f t="shared" si="11"/>
        <v>194</v>
      </c>
      <c r="L71" s="63">
        <f t="shared" si="11"/>
        <v>194</v>
      </c>
      <c r="M71" s="63">
        <f t="shared" si="11"/>
        <v>194</v>
      </c>
      <c r="N71" s="63">
        <f t="shared" si="11"/>
        <v>194</v>
      </c>
      <c r="O71" s="63">
        <f t="shared" si="11"/>
        <v>194</v>
      </c>
      <c r="P71" s="63">
        <f t="shared" si="11"/>
        <v>194</v>
      </c>
      <c r="Q71" s="63">
        <f t="shared" si="11"/>
        <v>194</v>
      </c>
      <c r="R71" s="63">
        <f t="shared" si="11"/>
        <v>194</v>
      </c>
      <c r="S71" s="63">
        <f t="shared" si="11"/>
        <v>194</v>
      </c>
      <c r="T71" s="63">
        <f t="shared" si="11"/>
        <v>173</v>
      </c>
      <c r="U71" s="63">
        <f t="shared" si="11"/>
        <v>148</v>
      </c>
      <c r="V71" s="63">
        <f t="shared" si="11"/>
        <v>170</v>
      </c>
      <c r="W71" s="63">
        <f t="shared" si="11"/>
        <v>176</v>
      </c>
      <c r="X71" s="63">
        <f t="shared" si="11"/>
        <v>186</v>
      </c>
      <c r="Y71" s="63">
        <f t="shared" si="11"/>
        <v>194</v>
      </c>
      <c r="Z71" s="63">
        <f t="shared" si="11"/>
        <v>278</v>
      </c>
      <c r="AA71" s="63">
        <f t="shared" si="11"/>
        <v>278</v>
      </c>
      <c r="AB71" s="63">
        <f>IF((($C20-AB20)+SUM(AB70:AB70,AB72:AB73)+10)&gt;(888-65),(888-65)-SUM(AB70:AB70,AB72:AB73)-10,($C20-AB20))</f>
        <v>0</v>
      </c>
      <c r="AC71" s="65">
        <f t="shared" si="8"/>
        <v>5211</v>
      </c>
    </row>
    <row r="72" spans="1:29" ht="15" x14ac:dyDescent="0.2">
      <c r="A72" s="32">
        <f t="shared" si="9"/>
        <v>4</v>
      </c>
      <c r="B72" s="38" t="s">
        <v>46</v>
      </c>
      <c r="C72" s="66">
        <v>191</v>
      </c>
      <c r="D72" s="67">
        <f t="shared" ref="D72:AA75" si="12">$C21-D21</f>
        <v>0</v>
      </c>
      <c r="E72" s="68">
        <f t="shared" si="12"/>
        <v>0</v>
      </c>
      <c r="F72" s="68">
        <f t="shared" si="12"/>
        <v>0</v>
      </c>
      <c r="G72" s="68">
        <f t="shared" si="12"/>
        <v>0</v>
      </c>
      <c r="H72" s="68">
        <f t="shared" si="12"/>
        <v>0</v>
      </c>
      <c r="I72" s="68">
        <f t="shared" si="12"/>
        <v>0</v>
      </c>
      <c r="J72" s="68">
        <f t="shared" si="12"/>
        <v>0</v>
      </c>
      <c r="K72" s="68">
        <f t="shared" si="12"/>
        <v>0</v>
      </c>
      <c r="L72" s="68">
        <f t="shared" si="12"/>
        <v>0</v>
      </c>
      <c r="M72" s="68">
        <f t="shared" si="12"/>
        <v>0</v>
      </c>
      <c r="N72" s="68">
        <f t="shared" si="12"/>
        <v>0</v>
      </c>
      <c r="O72" s="68">
        <f t="shared" si="12"/>
        <v>0</v>
      </c>
      <c r="P72" s="68">
        <f t="shared" si="12"/>
        <v>0</v>
      </c>
      <c r="Q72" s="68">
        <f t="shared" si="12"/>
        <v>0</v>
      </c>
      <c r="R72" s="68">
        <f t="shared" si="12"/>
        <v>0</v>
      </c>
      <c r="S72" s="68">
        <f t="shared" si="12"/>
        <v>0</v>
      </c>
      <c r="T72" s="68">
        <f t="shared" si="12"/>
        <v>0</v>
      </c>
      <c r="U72" s="68">
        <f t="shared" si="12"/>
        <v>0</v>
      </c>
      <c r="V72" s="68">
        <f t="shared" si="12"/>
        <v>0</v>
      </c>
      <c r="W72" s="68">
        <f t="shared" si="12"/>
        <v>0</v>
      </c>
      <c r="X72" s="68">
        <f t="shared" si="12"/>
        <v>0</v>
      </c>
      <c r="Y72" s="68">
        <f t="shared" si="12"/>
        <v>0</v>
      </c>
      <c r="Z72" s="68">
        <f t="shared" si="12"/>
        <v>0</v>
      </c>
      <c r="AA72" s="68">
        <f t="shared" si="12"/>
        <v>0</v>
      </c>
      <c r="AB72" s="68">
        <f>$C21-AB21</f>
        <v>0</v>
      </c>
      <c r="AC72" s="65">
        <f t="shared" si="8"/>
        <v>0</v>
      </c>
    </row>
    <row r="73" spans="1:29" ht="15" x14ac:dyDescent="0.2">
      <c r="A73" s="32">
        <f t="shared" si="9"/>
        <v>5</v>
      </c>
      <c r="B73" s="61" t="s">
        <v>47</v>
      </c>
      <c r="C73" s="62">
        <v>191</v>
      </c>
      <c r="D73" s="63">
        <f t="shared" si="12"/>
        <v>0</v>
      </c>
      <c r="E73" s="64">
        <f t="shared" si="12"/>
        <v>0</v>
      </c>
      <c r="F73" s="64">
        <f t="shared" si="12"/>
        <v>0</v>
      </c>
      <c r="G73" s="64">
        <f t="shared" si="12"/>
        <v>0</v>
      </c>
      <c r="H73" s="64">
        <f t="shared" si="12"/>
        <v>0</v>
      </c>
      <c r="I73" s="64">
        <f t="shared" si="12"/>
        <v>0</v>
      </c>
      <c r="J73" s="64">
        <f t="shared" si="12"/>
        <v>0</v>
      </c>
      <c r="K73" s="64">
        <f t="shared" si="12"/>
        <v>0</v>
      </c>
      <c r="L73" s="64">
        <f t="shared" si="12"/>
        <v>0</v>
      </c>
      <c r="M73" s="64">
        <f t="shared" si="12"/>
        <v>0</v>
      </c>
      <c r="N73" s="64">
        <f t="shared" si="12"/>
        <v>0</v>
      </c>
      <c r="O73" s="64">
        <f t="shared" si="12"/>
        <v>0</v>
      </c>
      <c r="P73" s="64">
        <f t="shared" si="12"/>
        <v>0</v>
      </c>
      <c r="Q73" s="64">
        <f t="shared" si="12"/>
        <v>0</v>
      </c>
      <c r="R73" s="64">
        <f t="shared" si="12"/>
        <v>0</v>
      </c>
      <c r="S73" s="64">
        <f t="shared" si="12"/>
        <v>0</v>
      </c>
      <c r="T73" s="64">
        <f t="shared" si="12"/>
        <v>0</v>
      </c>
      <c r="U73" s="64">
        <f t="shared" si="12"/>
        <v>0</v>
      </c>
      <c r="V73" s="64">
        <f t="shared" si="12"/>
        <v>0</v>
      </c>
      <c r="W73" s="64">
        <f t="shared" si="12"/>
        <v>0</v>
      </c>
      <c r="X73" s="64">
        <f t="shared" si="12"/>
        <v>0</v>
      </c>
      <c r="Y73" s="64">
        <f t="shared" si="12"/>
        <v>0</v>
      </c>
      <c r="Z73" s="64">
        <f t="shared" si="12"/>
        <v>0</v>
      </c>
      <c r="AA73" s="64">
        <f t="shared" si="12"/>
        <v>0</v>
      </c>
      <c r="AB73" s="64">
        <f>$C22-AB22</f>
        <v>0</v>
      </c>
      <c r="AC73" s="65">
        <f t="shared" si="8"/>
        <v>0</v>
      </c>
    </row>
    <row r="74" spans="1:29" ht="15" x14ac:dyDescent="0.2">
      <c r="A74" s="32">
        <f t="shared" si="9"/>
        <v>6</v>
      </c>
      <c r="B74" s="69" t="s">
        <v>48</v>
      </c>
      <c r="C74" s="70">
        <v>191</v>
      </c>
      <c r="D74" s="71">
        <f t="shared" si="12"/>
        <v>30</v>
      </c>
      <c r="E74" s="72">
        <f t="shared" si="12"/>
        <v>30</v>
      </c>
      <c r="F74" s="72">
        <f t="shared" si="12"/>
        <v>30</v>
      </c>
      <c r="G74" s="72">
        <f t="shared" si="12"/>
        <v>30</v>
      </c>
      <c r="H74" s="72">
        <f t="shared" si="12"/>
        <v>30</v>
      </c>
      <c r="I74" s="72">
        <f t="shared" si="12"/>
        <v>30</v>
      </c>
      <c r="J74" s="72">
        <f t="shared" si="12"/>
        <v>30</v>
      </c>
      <c r="K74" s="72">
        <f t="shared" si="12"/>
        <v>30</v>
      </c>
      <c r="L74" s="72">
        <f t="shared" si="12"/>
        <v>30</v>
      </c>
      <c r="M74" s="72">
        <f t="shared" si="12"/>
        <v>30</v>
      </c>
      <c r="N74" s="72">
        <f t="shared" si="12"/>
        <v>191</v>
      </c>
      <c r="O74" s="72">
        <f t="shared" si="12"/>
        <v>191</v>
      </c>
      <c r="P74" s="72">
        <f t="shared" si="12"/>
        <v>191</v>
      </c>
      <c r="Q74" s="72">
        <f t="shared" si="12"/>
        <v>191</v>
      </c>
      <c r="R74" s="72">
        <f t="shared" si="12"/>
        <v>191</v>
      </c>
      <c r="S74" s="72">
        <f t="shared" si="12"/>
        <v>191</v>
      </c>
      <c r="T74" s="72">
        <f t="shared" si="12"/>
        <v>191</v>
      </c>
      <c r="U74" s="72">
        <f t="shared" si="12"/>
        <v>191</v>
      </c>
      <c r="V74" s="72">
        <f t="shared" si="12"/>
        <v>191</v>
      </c>
      <c r="W74" s="72">
        <f t="shared" si="12"/>
        <v>191</v>
      </c>
      <c r="X74" s="72">
        <f t="shared" si="12"/>
        <v>191</v>
      </c>
      <c r="Y74" s="72">
        <f t="shared" si="12"/>
        <v>191</v>
      </c>
      <c r="Z74" s="72">
        <f t="shared" si="12"/>
        <v>191</v>
      </c>
      <c r="AA74" s="72">
        <f t="shared" si="12"/>
        <v>191</v>
      </c>
      <c r="AB74" s="72">
        <f>$C23-AB23</f>
        <v>191</v>
      </c>
      <c r="AC74" s="65">
        <f t="shared" si="8"/>
        <v>2974</v>
      </c>
    </row>
    <row r="75" spans="1:29" ht="15" x14ac:dyDescent="0.2">
      <c r="A75" s="32">
        <f t="shared" si="9"/>
        <v>7</v>
      </c>
      <c r="B75" s="33" t="s">
        <v>49</v>
      </c>
      <c r="C75" s="73">
        <v>171</v>
      </c>
      <c r="D75" s="74">
        <f t="shared" si="12"/>
        <v>171</v>
      </c>
      <c r="E75" s="75">
        <f t="shared" si="12"/>
        <v>171</v>
      </c>
      <c r="F75" s="75">
        <f t="shared" si="12"/>
        <v>171</v>
      </c>
      <c r="G75" s="75">
        <f t="shared" si="12"/>
        <v>171</v>
      </c>
      <c r="H75" s="75">
        <f t="shared" si="12"/>
        <v>171</v>
      </c>
      <c r="I75" s="75">
        <f t="shared" si="12"/>
        <v>171</v>
      </c>
      <c r="J75" s="75">
        <f t="shared" si="12"/>
        <v>171</v>
      </c>
      <c r="K75" s="75">
        <f t="shared" si="12"/>
        <v>171</v>
      </c>
      <c r="L75" s="75">
        <f t="shared" si="12"/>
        <v>171</v>
      </c>
      <c r="M75" s="75">
        <f t="shared" si="12"/>
        <v>171</v>
      </c>
      <c r="N75" s="75">
        <f t="shared" si="12"/>
        <v>171</v>
      </c>
      <c r="O75" s="75">
        <f t="shared" si="12"/>
        <v>171</v>
      </c>
      <c r="P75" s="75">
        <f t="shared" si="12"/>
        <v>171</v>
      </c>
      <c r="Q75" s="75">
        <f t="shared" si="12"/>
        <v>171</v>
      </c>
      <c r="R75" s="75">
        <f t="shared" si="12"/>
        <v>171</v>
      </c>
      <c r="S75" s="75">
        <f t="shared" si="12"/>
        <v>171</v>
      </c>
      <c r="T75" s="75">
        <f t="shared" si="12"/>
        <v>171</v>
      </c>
      <c r="U75" s="75">
        <f t="shared" si="12"/>
        <v>171</v>
      </c>
      <c r="V75" s="75">
        <f t="shared" si="12"/>
        <v>171</v>
      </c>
      <c r="W75" s="75">
        <f t="shared" si="12"/>
        <v>171</v>
      </c>
      <c r="X75" s="75">
        <f t="shared" si="12"/>
        <v>171</v>
      </c>
      <c r="Y75" s="75">
        <f t="shared" si="12"/>
        <v>171</v>
      </c>
      <c r="Z75" s="75">
        <f t="shared" si="12"/>
        <v>171</v>
      </c>
      <c r="AA75" s="75">
        <f t="shared" si="12"/>
        <v>171</v>
      </c>
      <c r="AB75" s="75">
        <f>$C24-AB24</f>
        <v>171</v>
      </c>
      <c r="AC75" s="65">
        <f t="shared" si="8"/>
        <v>4104</v>
      </c>
    </row>
    <row r="76" spans="1:29" ht="15" x14ac:dyDescent="0.2">
      <c r="A76" s="32">
        <f t="shared" si="9"/>
        <v>8</v>
      </c>
      <c r="B76" s="33" t="s">
        <v>66</v>
      </c>
      <c r="C76" s="73">
        <v>342</v>
      </c>
      <c r="D76" s="74">
        <f t="shared" ref="D76:AA76" si="13">IF(($C25-D25)&gt;315,315,($C25-D25))</f>
        <v>29</v>
      </c>
      <c r="E76" s="74">
        <f t="shared" si="13"/>
        <v>29</v>
      </c>
      <c r="F76" s="74">
        <f t="shared" si="13"/>
        <v>29</v>
      </c>
      <c r="G76" s="74">
        <f t="shared" si="13"/>
        <v>29</v>
      </c>
      <c r="H76" s="74">
        <f t="shared" si="13"/>
        <v>29</v>
      </c>
      <c r="I76" s="74">
        <f t="shared" si="13"/>
        <v>29</v>
      </c>
      <c r="J76" s="74">
        <f t="shared" si="13"/>
        <v>154</v>
      </c>
      <c r="K76" s="74">
        <f t="shared" si="13"/>
        <v>154</v>
      </c>
      <c r="L76" s="74">
        <f t="shared" si="13"/>
        <v>154</v>
      </c>
      <c r="M76" s="74">
        <f t="shared" si="13"/>
        <v>154</v>
      </c>
      <c r="N76" s="74">
        <f t="shared" si="13"/>
        <v>154</v>
      </c>
      <c r="O76" s="74">
        <f t="shared" si="13"/>
        <v>154</v>
      </c>
      <c r="P76" s="74">
        <f t="shared" si="13"/>
        <v>254</v>
      </c>
      <c r="Q76" s="74">
        <f t="shared" si="13"/>
        <v>254</v>
      </c>
      <c r="R76" s="74">
        <f t="shared" si="13"/>
        <v>254</v>
      </c>
      <c r="S76" s="74">
        <f t="shared" si="13"/>
        <v>254</v>
      </c>
      <c r="T76" s="74">
        <f t="shared" si="13"/>
        <v>254</v>
      </c>
      <c r="U76" s="74">
        <f t="shared" si="13"/>
        <v>254</v>
      </c>
      <c r="V76" s="74">
        <f t="shared" si="13"/>
        <v>254</v>
      </c>
      <c r="W76" s="74">
        <f t="shared" si="13"/>
        <v>254</v>
      </c>
      <c r="X76" s="74">
        <f t="shared" si="13"/>
        <v>154</v>
      </c>
      <c r="Y76" s="74">
        <f t="shared" si="13"/>
        <v>154</v>
      </c>
      <c r="Z76" s="74">
        <f t="shared" si="13"/>
        <v>29</v>
      </c>
      <c r="AA76" s="74">
        <f t="shared" si="13"/>
        <v>29</v>
      </c>
      <c r="AB76" s="74">
        <f>IF(($C25-AB25)&gt;315,315,($C25-AB25))</f>
        <v>29</v>
      </c>
      <c r="AC76" s="65">
        <f t="shared" si="8"/>
        <v>3496</v>
      </c>
    </row>
    <row r="77" spans="1:29" ht="15" x14ac:dyDescent="0.2">
      <c r="A77" s="32">
        <f t="shared" si="9"/>
        <v>9</v>
      </c>
      <c r="B77" s="33" t="s">
        <v>51</v>
      </c>
      <c r="C77" s="73">
        <v>150</v>
      </c>
      <c r="D77" s="74">
        <f t="shared" ref="D77:AA78" si="14">$C26-D26</f>
        <v>0</v>
      </c>
      <c r="E77" s="75">
        <f t="shared" si="14"/>
        <v>0</v>
      </c>
      <c r="F77" s="75">
        <f t="shared" si="14"/>
        <v>0</v>
      </c>
      <c r="G77" s="75">
        <f t="shared" si="14"/>
        <v>0</v>
      </c>
      <c r="H77" s="75">
        <f t="shared" si="14"/>
        <v>0</v>
      </c>
      <c r="I77" s="75">
        <f t="shared" si="14"/>
        <v>0</v>
      </c>
      <c r="J77" s="75">
        <f t="shared" si="14"/>
        <v>0</v>
      </c>
      <c r="K77" s="75">
        <f t="shared" si="14"/>
        <v>0</v>
      </c>
      <c r="L77" s="75">
        <f t="shared" si="14"/>
        <v>0</v>
      </c>
      <c r="M77" s="75">
        <f t="shared" si="14"/>
        <v>0</v>
      </c>
      <c r="N77" s="75">
        <f t="shared" si="14"/>
        <v>0</v>
      </c>
      <c r="O77" s="75">
        <f t="shared" si="14"/>
        <v>0</v>
      </c>
      <c r="P77" s="75">
        <f t="shared" si="14"/>
        <v>0</v>
      </c>
      <c r="Q77" s="75">
        <f t="shared" si="14"/>
        <v>0</v>
      </c>
      <c r="R77" s="75">
        <f t="shared" si="14"/>
        <v>0</v>
      </c>
      <c r="S77" s="75">
        <f t="shared" si="14"/>
        <v>0</v>
      </c>
      <c r="T77" s="75">
        <f t="shared" si="14"/>
        <v>0</v>
      </c>
      <c r="U77" s="75">
        <f t="shared" si="14"/>
        <v>0</v>
      </c>
      <c r="V77" s="75">
        <f t="shared" si="14"/>
        <v>0</v>
      </c>
      <c r="W77" s="75">
        <f t="shared" si="14"/>
        <v>0</v>
      </c>
      <c r="X77" s="75">
        <f t="shared" si="14"/>
        <v>0</v>
      </c>
      <c r="Y77" s="75">
        <f t="shared" si="14"/>
        <v>0</v>
      </c>
      <c r="Z77" s="75">
        <f t="shared" si="14"/>
        <v>0</v>
      </c>
      <c r="AA77" s="75">
        <f t="shared" si="14"/>
        <v>0</v>
      </c>
      <c r="AB77" s="75">
        <f>$C26-AB26</f>
        <v>0</v>
      </c>
      <c r="AC77" s="65">
        <f t="shared" si="8"/>
        <v>0</v>
      </c>
    </row>
    <row r="78" spans="1:29" ht="15" x14ac:dyDescent="0.2">
      <c r="A78" s="76">
        <f t="shared" si="9"/>
        <v>10</v>
      </c>
      <c r="B78" s="33" t="s">
        <v>67</v>
      </c>
      <c r="C78" s="73" t="s">
        <v>68</v>
      </c>
      <c r="D78" s="74">
        <f t="shared" si="14"/>
        <v>0</v>
      </c>
      <c r="E78" s="75">
        <f t="shared" si="14"/>
        <v>0</v>
      </c>
      <c r="F78" s="75">
        <f t="shared" si="14"/>
        <v>0</v>
      </c>
      <c r="G78" s="75">
        <f t="shared" si="14"/>
        <v>0</v>
      </c>
      <c r="H78" s="75">
        <f t="shared" si="14"/>
        <v>0</v>
      </c>
      <c r="I78" s="75">
        <f t="shared" si="14"/>
        <v>0</v>
      </c>
      <c r="J78" s="75">
        <f t="shared" si="14"/>
        <v>0</v>
      </c>
      <c r="K78" s="75">
        <f t="shared" si="14"/>
        <v>0</v>
      </c>
      <c r="L78" s="75">
        <f t="shared" si="14"/>
        <v>0</v>
      </c>
      <c r="M78" s="75">
        <f t="shared" si="14"/>
        <v>0</v>
      </c>
      <c r="N78" s="75">
        <f t="shared" si="14"/>
        <v>0</v>
      </c>
      <c r="O78" s="75">
        <f t="shared" si="14"/>
        <v>0</v>
      </c>
      <c r="P78" s="75">
        <f t="shared" si="14"/>
        <v>0</v>
      </c>
      <c r="Q78" s="75">
        <f t="shared" si="14"/>
        <v>0</v>
      </c>
      <c r="R78" s="75">
        <f t="shared" si="14"/>
        <v>0</v>
      </c>
      <c r="S78" s="75">
        <f t="shared" si="14"/>
        <v>0</v>
      </c>
      <c r="T78" s="75">
        <f t="shared" si="14"/>
        <v>0</v>
      </c>
      <c r="U78" s="75">
        <f t="shared" si="14"/>
        <v>0</v>
      </c>
      <c r="V78" s="75">
        <f t="shared" si="14"/>
        <v>0</v>
      </c>
      <c r="W78" s="75">
        <f t="shared" si="14"/>
        <v>0</v>
      </c>
      <c r="X78" s="75">
        <f t="shared" si="14"/>
        <v>0</v>
      </c>
      <c r="Y78" s="75">
        <f t="shared" si="14"/>
        <v>0</v>
      </c>
      <c r="Z78" s="75">
        <f t="shared" si="14"/>
        <v>0</v>
      </c>
      <c r="AA78" s="75">
        <f t="shared" si="14"/>
        <v>0</v>
      </c>
      <c r="AB78" s="75">
        <f>$C27-AB27</f>
        <v>0</v>
      </c>
      <c r="AC78" s="65">
        <f t="shared" si="8"/>
        <v>0</v>
      </c>
    </row>
    <row r="79" spans="1:29" x14ac:dyDescent="0.2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Un-DNR 0927</vt:lpstr>
      <vt:lpstr>Daily Un-DNR 0928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Farrar, Carole</cp:lastModifiedBy>
  <dcterms:created xsi:type="dcterms:W3CDTF">2015-09-25T16:49:12Z</dcterms:created>
  <dcterms:modified xsi:type="dcterms:W3CDTF">2015-09-25T18:18:32Z</dcterms:modified>
</cp:coreProperties>
</file>