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5\09 September 2015\"/>
    </mc:Choice>
  </mc:AlternateContent>
  <bookViews>
    <workbookView xWindow="0" yWindow="0" windowWidth="25200" windowHeight="1257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B0FD78BC_81FF_488D_B5B2_7900EA20F09B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AC72" i="1" s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36" i="1"/>
  <c r="AC35" i="1"/>
  <c r="A35" i="1"/>
  <c r="AC34" i="1"/>
  <c r="AC33" i="1"/>
  <c r="AC32" i="1"/>
  <c r="A32" i="1"/>
  <c r="A33" i="1" s="1"/>
  <c r="AC31" i="1"/>
  <c r="AC30" i="1"/>
  <c r="AB28" i="1"/>
  <c r="AB29" i="1"/>
  <c r="AC28" i="1"/>
  <c r="AB26" i="1"/>
  <c r="AB77" i="1" s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C77" i="1" s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B23" i="1"/>
  <c r="AB74" i="1" s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B22" i="1"/>
  <c r="AB73" i="1" s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73" i="1" s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29" i="1" l="1"/>
  <c r="AC23" i="1"/>
  <c r="AC22" i="1"/>
  <c r="AC26" i="1"/>
  <c r="AC75" i="1"/>
  <c r="AB24" i="1"/>
  <c r="AB75" i="1" s="1"/>
  <c r="AC74" i="1"/>
  <c r="AC24" i="1"/>
  <c r="AC18" i="1" l="1"/>
  <c r="AB18" i="1"/>
  <c r="T78" i="1" l="1"/>
  <c r="T76" i="1"/>
  <c r="V76" i="1"/>
  <c r="V78" i="1"/>
  <c r="P78" i="1"/>
  <c r="P76" i="1"/>
  <c r="W76" i="1"/>
  <c r="W78" i="1"/>
  <c r="J76" i="1"/>
  <c r="J78" i="1"/>
  <c r="S76" i="1"/>
  <c r="S78" i="1"/>
  <c r="X78" i="1"/>
  <c r="X76" i="1"/>
  <c r="F76" i="1"/>
  <c r="F78" i="1"/>
  <c r="R76" i="1"/>
  <c r="R78" i="1"/>
  <c r="N76" i="1"/>
  <c r="N78" i="1"/>
  <c r="Y78" i="1"/>
  <c r="Y76" i="1"/>
  <c r="O76" i="1"/>
  <c r="O78" i="1"/>
  <c r="U78" i="1"/>
  <c r="U76" i="1"/>
  <c r="Z76" i="1"/>
  <c r="Z78" i="1"/>
  <c r="K76" i="1"/>
  <c r="K78" i="1"/>
  <c r="I78" i="1"/>
  <c r="I76" i="1"/>
  <c r="L78" i="1"/>
  <c r="L76" i="1"/>
  <c r="E78" i="1"/>
  <c r="E76" i="1"/>
  <c r="G76" i="1"/>
  <c r="G78" i="1"/>
  <c r="Q78" i="1"/>
  <c r="Q76" i="1"/>
  <c r="M78" i="1"/>
  <c r="M76" i="1"/>
  <c r="H78" i="1"/>
  <c r="H76" i="1"/>
  <c r="AA78" i="1" l="1"/>
  <c r="AB27" i="1"/>
  <c r="AB78" i="1" s="1"/>
  <c r="AA76" i="1"/>
  <c r="AB25" i="1"/>
  <c r="AB76" i="1" s="1"/>
  <c r="AC20" i="1" l="1"/>
  <c r="D76" i="1" l="1"/>
  <c r="AC76" i="1" s="1"/>
  <c r="AC25" i="1"/>
  <c r="D78" i="1"/>
  <c r="AC78" i="1" s="1"/>
  <c r="AC27" i="1"/>
  <c r="W70" i="1" l="1"/>
  <c r="W43" i="1"/>
  <c r="K70" i="1"/>
  <c r="K43" i="1"/>
  <c r="J70" i="1"/>
  <c r="J43" i="1"/>
  <c r="X70" i="1"/>
  <c r="X43" i="1"/>
  <c r="Z70" i="1"/>
  <c r="Z43" i="1"/>
  <c r="V70" i="1"/>
  <c r="V43" i="1"/>
  <c r="AC19" i="1"/>
  <c r="O70" i="1"/>
  <c r="O43" i="1"/>
  <c r="U70" i="1"/>
  <c r="U43" i="1"/>
  <c r="Y70" i="1"/>
  <c r="Y43" i="1"/>
  <c r="G70" i="1"/>
  <c r="G43" i="1"/>
  <c r="S70" i="1"/>
  <c r="S43" i="1"/>
  <c r="T70" i="1"/>
  <c r="T43" i="1"/>
  <c r="I70" i="1"/>
  <c r="I43" i="1"/>
  <c r="D70" i="1"/>
  <c r="D43" i="1"/>
  <c r="E70" i="1"/>
  <c r="E43" i="1"/>
  <c r="L70" i="1"/>
  <c r="L43" i="1"/>
  <c r="M70" i="1"/>
  <c r="M43" i="1"/>
  <c r="Q70" i="1"/>
  <c r="Q43" i="1"/>
  <c r="AA70" i="1"/>
  <c r="AB19" i="1"/>
  <c r="AA43" i="1"/>
  <c r="H70" i="1"/>
  <c r="H43" i="1"/>
  <c r="R70" i="1"/>
  <c r="R43" i="1"/>
  <c r="N70" i="1"/>
  <c r="N43" i="1"/>
  <c r="P70" i="1"/>
  <c r="P43" i="1"/>
  <c r="AA56" i="1" l="1"/>
  <c r="AA58" i="1" s="1"/>
  <c r="AA71" i="1"/>
  <c r="AA59" i="1" s="1"/>
  <c r="M56" i="1"/>
  <c r="M58" i="1" s="1"/>
  <c r="M71" i="1"/>
  <c r="M59" i="1" s="1"/>
  <c r="E56" i="1"/>
  <c r="E58" i="1" s="1"/>
  <c r="E71" i="1"/>
  <c r="E59" i="1" s="1"/>
  <c r="N56" i="1"/>
  <c r="N58" i="1" s="1"/>
  <c r="N71" i="1"/>
  <c r="N59" i="1" s="1"/>
  <c r="H56" i="1"/>
  <c r="H58" i="1" s="1"/>
  <c r="H71" i="1"/>
  <c r="H59" i="1" s="1"/>
  <c r="I56" i="1"/>
  <c r="I58" i="1" s="1"/>
  <c r="I71" i="1"/>
  <c r="I59" i="1" s="1"/>
  <c r="S56" i="1"/>
  <c r="S58" i="1" s="1"/>
  <c r="S71" i="1"/>
  <c r="S59" i="1" s="1"/>
  <c r="Y56" i="1"/>
  <c r="Y58" i="1" s="1"/>
  <c r="Y71" i="1"/>
  <c r="Y59" i="1" s="1"/>
  <c r="O56" i="1"/>
  <c r="O58" i="1" s="1"/>
  <c r="O71" i="1"/>
  <c r="O59" i="1" s="1"/>
  <c r="V56" i="1"/>
  <c r="V58" i="1" s="1"/>
  <c r="V71" i="1"/>
  <c r="V59" i="1" s="1"/>
  <c r="X56" i="1"/>
  <c r="X58" i="1" s="1"/>
  <c r="X71" i="1"/>
  <c r="X59" i="1" s="1"/>
  <c r="K56" i="1"/>
  <c r="K58" i="1" s="1"/>
  <c r="K71" i="1"/>
  <c r="K59" i="1" s="1"/>
  <c r="Q56" i="1"/>
  <c r="Q58" i="1" s="1"/>
  <c r="Q71" i="1"/>
  <c r="Q59" i="1" s="1"/>
  <c r="L56" i="1"/>
  <c r="L58" i="1" s="1"/>
  <c r="L71" i="1"/>
  <c r="L59" i="1" s="1"/>
  <c r="P56" i="1"/>
  <c r="P58" i="1" s="1"/>
  <c r="P71" i="1"/>
  <c r="P59" i="1" s="1"/>
  <c r="R56" i="1"/>
  <c r="R58" i="1" s="1"/>
  <c r="R71" i="1"/>
  <c r="R59" i="1" s="1"/>
  <c r="AB70" i="1"/>
  <c r="AB71" i="1" s="1"/>
  <c r="AB43" i="1"/>
  <c r="D56" i="1"/>
  <c r="D58" i="1" s="1"/>
  <c r="D71" i="1"/>
  <c r="T56" i="1"/>
  <c r="T58" i="1" s="1"/>
  <c r="T71" i="1"/>
  <c r="T59" i="1" s="1"/>
  <c r="G56" i="1"/>
  <c r="G58" i="1" s="1"/>
  <c r="G71" i="1"/>
  <c r="G59" i="1" s="1"/>
  <c r="U56" i="1"/>
  <c r="U58" i="1" s="1"/>
  <c r="U71" i="1"/>
  <c r="U59" i="1" s="1"/>
  <c r="F70" i="1"/>
  <c r="AC70" i="1" s="1"/>
  <c r="F43" i="1"/>
  <c r="AC43" i="1" s="1"/>
  <c r="Z56" i="1"/>
  <c r="Z58" i="1" s="1"/>
  <c r="Z71" i="1"/>
  <c r="Z59" i="1" s="1"/>
  <c r="J56" i="1"/>
  <c r="J58" i="1" s="1"/>
  <c r="J71" i="1"/>
  <c r="J59" i="1" s="1"/>
  <c r="W56" i="1"/>
  <c r="W58" i="1" s="1"/>
  <c r="W71" i="1"/>
  <c r="W59" i="1" s="1"/>
  <c r="D59" i="1" l="1"/>
  <c r="F56" i="1"/>
  <c r="F58" i="1" s="1"/>
  <c r="F71" i="1"/>
  <c r="F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<sst xmlns="http://schemas.openxmlformats.org/spreadsheetml/2006/main" count="103" uniqueCount="70">
  <si>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</si>
  <si>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</si>
  <si>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</si>
  <si>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</si>
  <si>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</si>
  <si>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</si>
  <si>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</si>
  <si>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</si>
  <si>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</si>
  <si>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</si>
  <si>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</si>
  <si>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</si>
  <si>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</si>
  <si>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</si>
  <si>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</si>
  <si>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</si>
  <si>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</si>
  <si>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</si>
  <si>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</si>
  <si>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</si>
  <si>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</si>
  <si>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</si>
  <si>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</si>
  <si>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</si>
  <si>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</si>
  <si>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</si>
  <si>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</si>
  <si>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</si>
  <si>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</si>
  <si>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</si>
  <si>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</si>
  <si>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</si>
  <si>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</si>
  <si>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</si>
  <si>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</si>
  <si>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</si>
  <si>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</si>
  <si>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</si>
  <si>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</si>
  <si>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</si>
  <si>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</si>
  <si>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</si>
  <si>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</si>
  <si>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</si>
  <si>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</si>
  <si>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</si>
  <si>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</si>
  <si>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</si>
  <si>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</si>
  <si>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</si>
  <si>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</si>
  <si>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</si>
  <si>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</si>
  <si>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</si>
  <si>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</si>
  <si>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</si>
  <si>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</si>
  <si>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</si>
  <si>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</si>
  <si>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</si>
  <si>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</si>
  <si>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</si>
  <si>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</si>
  <si>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</si>
  <si>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</si>
  <si>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</si>
  <si>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</si>
  <si>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EPE3  NITSPVPW</t>
  </si>
  <si>
    <t>156 MW</t>
  </si>
  <si>
    <t>TEPC transmission and reliability acknowledges and accepts TEP Marketing’s DNR undesignation request submitted 09/23/2015 @ 9:19 for 09/24/2015. 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</si>
</sst>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10"/>
      <name val="Baskerville Old Face"/>
      <family val="1"/>
    </font>
    <font>
      <b/>
      <sz val="11"/>
      <name val="Agency FB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3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3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5" fillId="0" borderId="0" xfId="1" applyFont="1" applyBorder="1"/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166" fontId="3" fillId="0" borderId="12" xfId="1" applyNumberFormat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 wrapText="1"/>
    </xf>
    <xf numFmtId="0" fontId="3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3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5" borderId="7" xfId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167" fontId="2" fillId="6" borderId="12" xfId="1" applyNumberFormat="1" applyFont="1" applyFill="1" applyBorder="1" applyAlignment="1">
      <alignment horizontal="right" vertical="center" indent="1"/>
    </xf>
    <xf numFmtId="1" fontId="3" fillId="6" borderId="12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8" fillId="2" borderId="12" xfId="1" applyNumberFormat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8" xfId="1" applyFont="1" applyBorder="1"/>
    <xf numFmtId="0" fontId="3" fillId="0" borderId="7" xfId="1" applyFont="1" applyBorder="1"/>
    <xf numFmtId="0" fontId="3" fillId="0" borderId="13" xfId="1" applyFont="1" applyBorder="1"/>
    <xf numFmtId="0" fontId="3" fillId="0" borderId="13" xfId="1" applyFont="1" applyBorder="1" applyAlignment="1">
      <alignment horizontal="center" vertical="center"/>
    </xf>
    <xf numFmtId="167" fontId="3" fillId="0" borderId="13" xfId="1" applyNumberFormat="1" applyFont="1" applyBorder="1" applyAlignment="1">
      <alignment horizontal="right" vertical="center" indent="1"/>
    </xf>
    <xf numFmtId="1" fontId="3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2" fillId="7" borderId="0" xfId="1" applyFont="1" applyFill="1"/>
    <xf numFmtId="0" fontId="3" fillId="0" borderId="0" xfId="1" applyFont="1"/>
    <xf numFmtId="166" fontId="3" fillId="0" borderId="12" xfId="1" applyNumberFormat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/>
    </xf>
    <xf numFmtId="1" fontId="2" fillId="7" borderId="7" xfId="1" applyNumberFormat="1" applyFont="1" applyFill="1" applyBorder="1"/>
    <xf numFmtId="1" fontId="2" fillId="7" borderId="12" xfId="1" applyNumberFormat="1" applyFont="1" applyFill="1" applyBorder="1"/>
    <xf numFmtId="1" fontId="2" fillId="0" borderId="12" xfId="1" applyNumberFormat="1" applyFont="1" applyBorder="1"/>
    <xf numFmtId="167" fontId="2" fillId="6" borderId="12" xfId="1" applyNumberFormat="1" applyFont="1" applyFill="1" applyBorder="1" applyAlignment="1">
      <alignment horizontal="right" vertical="center"/>
    </xf>
    <xf numFmtId="1" fontId="2" fillId="6" borderId="7" xfId="1" applyNumberFormat="1" applyFont="1" applyFill="1" applyBorder="1"/>
    <xf numFmtId="1" fontId="2" fillId="6" borderId="12" xfId="1" applyNumberFormat="1" applyFont="1" applyFill="1" applyBorder="1"/>
    <xf numFmtId="0" fontId="2" fillId="8" borderId="7" xfId="1" applyFont="1" applyFill="1" applyBorder="1" applyAlignment="1">
      <alignment horizontal="left" vertical="center"/>
    </xf>
    <xf numFmtId="167" fontId="2" fillId="8" borderId="12" xfId="1" applyNumberFormat="1" applyFont="1" applyFill="1" applyBorder="1" applyAlignment="1">
      <alignment horizontal="right" vertical="center"/>
    </xf>
    <xf numFmtId="1" fontId="2" fillId="8" borderId="7" xfId="1" applyNumberFormat="1" applyFont="1" applyFill="1" applyBorder="1"/>
    <xf numFmtId="1" fontId="2" fillId="8" borderId="12" xfId="1" applyNumberFormat="1" applyFont="1" applyFill="1" applyBorder="1"/>
    <xf numFmtId="167" fontId="2" fillId="4" borderId="12" xfId="1" applyNumberFormat="1" applyFont="1" applyFill="1" applyBorder="1" applyAlignment="1">
      <alignment horizontal="right" vertical="center"/>
    </xf>
    <xf numFmtId="1" fontId="2" fillId="4" borderId="7" xfId="1" applyNumberFormat="1" applyFont="1" applyFill="1" applyBorder="1"/>
    <xf numFmtId="1" fontId="2" fillId="4" borderId="12" xfId="1" applyNumberFormat="1" applyFont="1" applyFill="1" applyBorder="1"/>
    <xf numFmtId="0" fontId="3" fillId="0" borderId="12" xfId="1" applyFont="1" applyBorder="1" applyAlignment="1">
      <alignment horizontal="center" vertical="center"/>
    </xf>
    <xf numFmtId="1" fontId="2" fillId="0" borderId="0" xfId="1" applyNumberFormat="1" applyFont="1" applyBorder="1" applyAlignment="1"/>
    <xf numFmtId="1" fontId="2" fillId="0" borderId="0" xfId="0" applyNumberFormat="1" applyFont="1" applyFill="1" applyBorder="1" applyAlignment="1" applyProtection="1">
      <alignment horizontal="center" vertical="center"/>
    </xf>
    <xf numFmtId="0" fontId="11" fillId="3" borderId="0" xfId="0" applyFont="1" applyFill="1" applyBorder="1"/>
    <xf numFmtId="16" fontId="12" fillId="3" borderId="0" xfId="0" applyNumberFormat="1" applyFont="1" applyFill="1" applyBorder="1"/>
    <xf numFmtId="0" fontId="1" fillId="3" borderId="0" xfId="0" applyFont="1" applyFill="1" applyBorder="1"/>
    <xf numFmtId="0" fontId="13" fillId="3" borderId="0" xfId="0" applyFont="1" applyFill="1" applyBorder="1"/>
    <xf numFmtId="0" fontId="14" fillId="3" borderId="0" xfId="0" applyFont="1" applyFill="1" applyBorder="1" applyAlignment="1">
      <alignment horizontal="center"/>
    </xf>
    <xf numFmtId="0" fontId="15" fillId="3" borderId="0" xfId="0" applyFont="1" applyFill="1" applyBorder="1"/>
    <xf numFmtId="0" fontId="0" fillId="3" borderId="0" xfId="0" applyFill="1" applyBorder="1"/>
    <xf numFmtId="0" fontId="0" fillId="3" borderId="0" xfId="0" applyFill="1"/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14" fontId="2" fillId="2" borderId="6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topLeftCell="A7" zoomScale="85" zoomScaleNormal="80" zoomScaleSheetLayoutView="70" workbookViewId="0">
      <selection activeCell="D18" sqref="D18:AA29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s="86" customFormat="1" ht="15" customHeight="1" x14ac:dyDescent="0.3">
      <c r="A1" s="79" t="s">
        <v>69</v>
      </c>
      <c r="B1" s="80"/>
      <c r="C1" s="81"/>
      <c r="D1" s="81"/>
      <c r="E1" s="81"/>
      <c r="F1" s="81"/>
      <c r="G1" s="81"/>
      <c r="H1" s="82"/>
      <c r="I1" s="83"/>
      <c r="J1" s="83"/>
      <c r="K1" s="83"/>
      <c r="L1" s="82"/>
      <c r="M1" s="82"/>
      <c r="N1" s="81"/>
      <c r="O1" s="81"/>
      <c r="P1" s="81"/>
      <c r="Q1" s="81"/>
      <c r="R1" s="84"/>
      <c r="S1" s="85"/>
    </row>
    <row r="2" spans="1:28" x14ac:dyDescent="0.2">
      <c r="A2" s="1" t="s">
        <v>0</v>
      </c>
    </row>
    <row r="3" spans="1:28" ht="27" customHeight="1" x14ac:dyDescent="0.25">
      <c r="A3" s="2"/>
      <c r="B3" s="3"/>
      <c r="C3" s="87" t="s">
        <v>1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8"/>
      <c r="AB3" s="4"/>
    </row>
    <row r="4" spans="1:28" ht="27" customHeight="1" x14ac:dyDescent="0.2">
      <c r="A4" s="5"/>
      <c r="B4" s="6"/>
      <c r="C4" s="89" t="s">
        <v>2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90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91" t="s">
        <v>3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92" t="s">
        <v>4</v>
      </c>
      <c r="B9" s="93"/>
      <c r="C9" s="94" t="s">
        <v>5</v>
      </c>
      <c r="D9" s="95"/>
      <c r="E9" s="95"/>
      <c r="F9" s="95"/>
      <c r="G9" s="95"/>
      <c r="H9" s="95"/>
      <c r="I9" s="95"/>
      <c r="J9" s="96"/>
      <c r="K9" s="6"/>
      <c r="L9" s="6"/>
      <c r="M9" s="6"/>
      <c r="N9" s="6"/>
      <c r="O9" s="97" t="s">
        <v>6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7"/>
    </row>
    <row r="10" spans="1:28" ht="25.5" customHeight="1" x14ac:dyDescent="0.2">
      <c r="A10" s="92" t="s">
        <v>7</v>
      </c>
      <c r="B10" s="93"/>
      <c r="C10" s="94" t="s">
        <v>8</v>
      </c>
      <c r="D10" s="95"/>
      <c r="E10" s="95"/>
      <c r="F10" s="95"/>
      <c r="G10" s="95"/>
      <c r="H10" s="95"/>
      <c r="I10" s="95"/>
      <c r="J10" s="96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 x14ac:dyDescent="0.2">
      <c r="A11" s="92" t="s">
        <v>9</v>
      </c>
      <c r="B11" s="93"/>
      <c r="C11" s="94" t="s">
        <v>10</v>
      </c>
      <c r="D11" s="95"/>
      <c r="E11" s="95"/>
      <c r="F11" s="95"/>
      <c r="G11" s="95"/>
      <c r="H11" s="95"/>
      <c r="I11" s="95"/>
      <c r="J11" s="96"/>
      <c r="K11" s="6"/>
      <c r="L11" s="6"/>
      <c r="M11" s="6"/>
      <c r="N11" s="6"/>
      <c r="O11" s="100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2"/>
      <c r="AB11" s="11"/>
    </row>
    <row r="12" spans="1:28" ht="25.5" customHeight="1" x14ac:dyDescent="0.2">
      <c r="A12" s="92" t="s">
        <v>11</v>
      </c>
      <c r="B12" s="93"/>
      <c r="C12" s="107">
        <f ca="1">NOW()</f>
        <v>42270.395445833332</v>
      </c>
      <c r="D12" s="95"/>
      <c r="E12" s="95"/>
      <c r="F12" s="95"/>
      <c r="G12" s="95"/>
      <c r="H12" s="95"/>
      <c r="I12" s="95"/>
      <c r="J12" s="96"/>
      <c r="K12" s="6"/>
      <c r="L12" s="6"/>
      <c r="M12" s="6"/>
      <c r="N12" s="6"/>
      <c r="O12" s="103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5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92" t="s">
        <v>12</v>
      </c>
      <c r="B14" s="93"/>
      <c r="C14" s="107">
        <v>42271</v>
      </c>
      <c r="D14" s="95"/>
      <c r="E14" s="95"/>
      <c r="F14" s="95"/>
      <c r="G14" s="95"/>
      <c r="H14" s="95"/>
      <c r="I14" s="95"/>
      <c r="J14" s="96"/>
      <c r="K14" s="17"/>
      <c r="L14" s="18" t="s">
        <v>13</v>
      </c>
      <c r="M14" s="17"/>
      <c r="N14" s="17"/>
      <c r="O14" s="19"/>
      <c r="P14" s="20"/>
      <c r="Q14" s="21">
        <v>1685</v>
      </c>
      <c r="R14" s="22" t="s">
        <v>14</v>
      </c>
      <c r="S14" s="19"/>
      <c r="T14" s="20"/>
      <c r="U14" s="23">
        <v>2331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108" t="s">
        <v>15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1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33</v>
      </c>
      <c r="E18" s="35">
        <v>33</v>
      </c>
      <c r="F18" s="35">
        <v>33</v>
      </c>
      <c r="G18" s="35">
        <v>33</v>
      </c>
      <c r="H18" s="35">
        <v>33</v>
      </c>
      <c r="I18" s="35">
        <v>33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33</v>
      </c>
      <c r="AA18" s="35">
        <v>33</v>
      </c>
      <c r="AB18" s="35">
        <f t="shared" ref="AB18:AB27" si="0">AA18</f>
        <v>33</v>
      </c>
      <c r="AC18" s="36">
        <f>SUM(D18:AA18)</f>
        <v>424</v>
      </c>
      <c r="AJ18" s="35">
        <v>29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27</v>
      </c>
      <c r="E19" s="35">
        <v>27</v>
      </c>
      <c r="F19" s="35">
        <v>27</v>
      </c>
      <c r="G19" s="35">
        <v>27</v>
      </c>
      <c r="H19" s="35">
        <v>27</v>
      </c>
      <c r="I19" s="35">
        <v>27</v>
      </c>
      <c r="J19" s="35">
        <v>27</v>
      </c>
      <c r="K19" s="35">
        <v>27</v>
      </c>
      <c r="L19" s="35">
        <v>27</v>
      </c>
      <c r="M19" s="35">
        <v>27</v>
      </c>
      <c r="N19" s="35">
        <v>27</v>
      </c>
      <c r="O19" s="35">
        <v>27</v>
      </c>
      <c r="P19" s="35">
        <v>27</v>
      </c>
      <c r="Q19" s="35">
        <v>27</v>
      </c>
      <c r="R19" s="35">
        <v>27</v>
      </c>
      <c r="S19" s="35">
        <v>27</v>
      </c>
      <c r="T19" s="35">
        <v>27</v>
      </c>
      <c r="U19" s="35">
        <v>27</v>
      </c>
      <c r="V19" s="35">
        <v>27</v>
      </c>
      <c r="W19" s="35">
        <v>27</v>
      </c>
      <c r="X19" s="35">
        <v>27</v>
      </c>
      <c r="Y19" s="35">
        <v>27</v>
      </c>
      <c r="Z19" s="35">
        <v>27</v>
      </c>
      <c r="AA19" s="35">
        <v>27</v>
      </c>
      <c r="AB19" s="35">
        <f t="shared" si="0"/>
        <v>27</v>
      </c>
      <c r="AC19" s="36">
        <f t="shared" ref="AC19:AC43" si="2">SUM(D19:AA19)</f>
        <v>648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278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9</v>
      </c>
      <c r="K20" s="35">
        <v>9</v>
      </c>
      <c r="L20" s="35">
        <v>9</v>
      </c>
      <c r="M20" s="35">
        <v>9</v>
      </c>
      <c r="N20" s="35">
        <v>9</v>
      </c>
      <c r="O20" s="35">
        <v>9</v>
      </c>
      <c r="P20" s="35">
        <v>9</v>
      </c>
      <c r="Q20" s="35">
        <v>9</v>
      </c>
      <c r="R20" s="35">
        <v>18</v>
      </c>
      <c r="S20" s="35">
        <v>38</v>
      </c>
      <c r="T20" s="35">
        <v>46</v>
      </c>
      <c r="U20" s="35">
        <v>59</v>
      </c>
      <c r="V20" s="35">
        <v>39</v>
      </c>
      <c r="W20" s="35">
        <v>27</v>
      </c>
      <c r="X20" s="35">
        <v>19</v>
      </c>
      <c r="Y20" s="35">
        <v>10</v>
      </c>
      <c r="Z20" s="35">
        <v>0</v>
      </c>
      <c r="AA20" s="35">
        <v>0</v>
      </c>
      <c r="AB20" s="35">
        <v>278</v>
      </c>
      <c r="AC20" s="36">
        <f t="shared" si="2"/>
        <v>328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61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f t="shared" si="0"/>
        <v>0</v>
      </c>
      <c r="AC23" s="36">
        <f t="shared" si="2"/>
        <v>1671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323</v>
      </c>
      <c r="E25" s="35">
        <v>323</v>
      </c>
      <c r="F25" s="35">
        <v>323</v>
      </c>
      <c r="G25" s="35">
        <v>323</v>
      </c>
      <c r="H25" s="35">
        <v>323</v>
      </c>
      <c r="I25" s="35">
        <v>323</v>
      </c>
      <c r="J25" s="35">
        <v>313</v>
      </c>
      <c r="K25" s="35">
        <v>313</v>
      </c>
      <c r="L25" s="35">
        <v>313</v>
      </c>
      <c r="M25" s="35">
        <v>313</v>
      </c>
      <c r="N25" s="35">
        <v>313</v>
      </c>
      <c r="O25" s="35">
        <v>313</v>
      </c>
      <c r="P25" s="35">
        <v>313</v>
      </c>
      <c r="Q25" s="35">
        <v>313</v>
      </c>
      <c r="R25" s="35">
        <v>313</v>
      </c>
      <c r="S25" s="35">
        <v>313</v>
      </c>
      <c r="T25" s="35">
        <v>313</v>
      </c>
      <c r="U25" s="35">
        <v>313</v>
      </c>
      <c r="V25" s="35">
        <v>313</v>
      </c>
      <c r="W25" s="35">
        <v>313</v>
      </c>
      <c r="X25" s="35">
        <v>313</v>
      </c>
      <c r="Y25" s="35">
        <v>313</v>
      </c>
      <c r="Z25" s="35">
        <v>323</v>
      </c>
      <c r="AA25" s="35">
        <v>323</v>
      </c>
      <c r="AB25" s="35">
        <f t="shared" si="0"/>
        <v>323</v>
      </c>
      <c r="AC25" s="36">
        <f>SUM(D25:AA25)</f>
        <v>7592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1211</v>
      </c>
      <c r="E43" s="51">
        <f t="shared" si="3"/>
        <v>1211</v>
      </c>
      <c r="F43" s="51">
        <f t="shared" si="3"/>
        <v>1211</v>
      </c>
      <c r="G43" s="51">
        <f t="shared" si="3"/>
        <v>1211</v>
      </c>
      <c r="H43" s="51">
        <f t="shared" si="3"/>
        <v>1211</v>
      </c>
      <c r="I43" s="51">
        <f t="shared" si="3"/>
        <v>1211</v>
      </c>
      <c r="J43" s="51">
        <f t="shared" si="3"/>
        <v>1187</v>
      </c>
      <c r="K43" s="51">
        <f t="shared" si="3"/>
        <v>1187</v>
      </c>
      <c r="L43" s="51">
        <f t="shared" si="3"/>
        <v>1187</v>
      </c>
      <c r="M43" s="51">
        <f t="shared" si="3"/>
        <v>1187</v>
      </c>
      <c r="N43" s="51">
        <f t="shared" si="3"/>
        <v>1087</v>
      </c>
      <c r="O43" s="51">
        <f t="shared" si="3"/>
        <v>1026</v>
      </c>
      <c r="P43" s="51">
        <f t="shared" si="3"/>
        <v>1026</v>
      </c>
      <c r="Q43" s="51">
        <f t="shared" si="3"/>
        <v>1026</v>
      </c>
      <c r="R43" s="51">
        <f t="shared" si="3"/>
        <v>1035</v>
      </c>
      <c r="S43" s="51">
        <f t="shared" si="3"/>
        <v>1055</v>
      </c>
      <c r="T43" s="51">
        <f t="shared" si="3"/>
        <v>1063</v>
      </c>
      <c r="U43" s="51">
        <f t="shared" si="3"/>
        <v>1076</v>
      </c>
      <c r="V43" s="51">
        <f t="shared" si="3"/>
        <v>1056</v>
      </c>
      <c r="W43" s="51">
        <f t="shared" si="3"/>
        <v>1044</v>
      </c>
      <c r="X43" s="51">
        <f t="shared" si="3"/>
        <v>1036</v>
      </c>
      <c r="Y43" s="51">
        <f t="shared" si="3"/>
        <v>1027</v>
      </c>
      <c r="Z43" s="51">
        <f t="shared" si="3"/>
        <v>1050</v>
      </c>
      <c r="AA43" s="51">
        <f t="shared" si="3"/>
        <v>1050</v>
      </c>
      <c r="AB43" s="51">
        <f>SUM(AB18:AB41)</f>
        <v>1328</v>
      </c>
      <c r="AC43" s="36">
        <f t="shared" si="2"/>
        <v>26671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111" t="s">
        <v>57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3"/>
      <c r="AB45" s="53"/>
    </row>
    <row r="47" spans="1:29" x14ac:dyDescent="0.2">
      <c r="A47" s="106" t="s">
        <v>58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54"/>
    </row>
    <row r="48" spans="1:29" x14ac:dyDescent="0.2">
      <c r="A48" s="106" t="s">
        <v>59</v>
      </c>
      <c r="B48" s="106"/>
      <c r="C48" s="106"/>
      <c r="D48" s="106"/>
      <c r="E48" s="106"/>
      <c r="F48" s="106"/>
      <c r="G48" s="106"/>
      <c r="H48" s="106"/>
    </row>
    <row r="50" spans="1:28" x14ac:dyDescent="0.2">
      <c r="A50" s="106" t="s">
        <v>60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484</v>
      </c>
      <c r="E56" s="55">
        <f t="shared" ref="E56:AA56" si="5">E55-E70-E74</f>
        <v>449</v>
      </c>
      <c r="F56" s="55">
        <f t="shared" si="5"/>
        <v>449</v>
      </c>
      <c r="G56" s="55">
        <f t="shared" si="5"/>
        <v>449</v>
      </c>
      <c r="H56" s="55">
        <f t="shared" si="5"/>
        <v>449</v>
      </c>
      <c r="I56" s="55">
        <f t="shared" si="5"/>
        <v>449</v>
      </c>
      <c r="J56" s="55">
        <f t="shared" si="5"/>
        <v>449</v>
      </c>
      <c r="K56" s="55">
        <f t="shared" si="5"/>
        <v>449</v>
      </c>
      <c r="L56" s="55">
        <f t="shared" si="5"/>
        <v>449</v>
      </c>
      <c r="M56" s="55">
        <f t="shared" si="5"/>
        <v>449</v>
      </c>
      <c r="N56" s="55">
        <f t="shared" si="5"/>
        <v>349</v>
      </c>
      <c r="O56" s="55">
        <f t="shared" si="5"/>
        <v>288</v>
      </c>
      <c r="P56" s="55">
        <f t="shared" si="5"/>
        <v>288</v>
      </c>
      <c r="Q56" s="55">
        <f t="shared" si="5"/>
        <v>288</v>
      </c>
      <c r="R56" s="55">
        <f t="shared" si="5"/>
        <v>288</v>
      </c>
      <c r="S56" s="55">
        <f t="shared" si="5"/>
        <v>288</v>
      </c>
      <c r="T56" s="55">
        <f t="shared" si="5"/>
        <v>288</v>
      </c>
      <c r="U56" s="55">
        <f t="shared" si="5"/>
        <v>288</v>
      </c>
      <c r="V56" s="55">
        <f t="shared" si="5"/>
        <v>288</v>
      </c>
      <c r="W56" s="55">
        <f t="shared" si="5"/>
        <v>288</v>
      </c>
      <c r="X56" s="55">
        <f t="shared" si="5"/>
        <v>288</v>
      </c>
      <c r="Y56" s="55">
        <f t="shared" si="5"/>
        <v>288</v>
      </c>
      <c r="Z56" s="55">
        <f t="shared" si="5"/>
        <v>288</v>
      </c>
      <c r="AA56" s="55">
        <f t="shared" si="5"/>
        <v>288</v>
      </c>
    </row>
    <row r="58" spans="1:28" x14ac:dyDescent="0.2">
      <c r="D58" s="55">
        <f t="shared" ref="D58:AA58" si="6">D56-D62</f>
        <v>484</v>
      </c>
      <c r="E58" s="55">
        <f t="shared" si="6"/>
        <v>449</v>
      </c>
      <c r="F58" s="55">
        <f t="shared" si="6"/>
        <v>449</v>
      </c>
      <c r="G58" s="55">
        <f t="shared" si="6"/>
        <v>449</v>
      </c>
      <c r="H58" s="55">
        <f t="shared" si="6"/>
        <v>449</v>
      </c>
      <c r="I58" s="55">
        <f t="shared" si="6"/>
        <v>449</v>
      </c>
      <c r="J58" s="55">
        <f t="shared" si="6"/>
        <v>449</v>
      </c>
      <c r="K58" s="55">
        <f t="shared" si="6"/>
        <v>449</v>
      </c>
      <c r="L58" s="55">
        <f t="shared" si="6"/>
        <v>449</v>
      </c>
      <c r="M58" s="55">
        <f t="shared" si="6"/>
        <v>449</v>
      </c>
      <c r="N58" s="55">
        <f t="shared" si="6"/>
        <v>349</v>
      </c>
      <c r="O58" s="55">
        <f t="shared" si="6"/>
        <v>288</v>
      </c>
      <c r="P58" s="55">
        <f t="shared" si="6"/>
        <v>288</v>
      </c>
      <c r="Q58" s="55">
        <f t="shared" si="6"/>
        <v>288</v>
      </c>
      <c r="R58" s="55">
        <f t="shared" si="6"/>
        <v>288</v>
      </c>
      <c r="S58" s="55">
        <f t="shared" si="6"/>
        <v>288</v>
      </c>
      <c r="T58" s="55">
        <f t="shared" si="6"/>
        <v>288</v>
      </c>
      <c r="U58" s="55">
        <f t="shared" si="6"/>
        <v>288</v>
      </c>
      <c r="V58" s="55">
        <f t="shared" si="6"/>
        <v>288</v>
      </c>
      <c r="W58" s="55">
        <f t="shared" si="6"/>
        <v>288</v>
      </c>
      <c r="X58" s="55">
        <f t="shared" si="6"/>
        <v>288</v>
      </c>
      <c r="Y58" s="55">
        <f t="shared" si="6"/>
        <v>288</v>
      </c>
      <c r="Z58" s="55">
        <f t="shared" si="6"/>
        <v>288</v>
      </c>
      <c r="AA58" s="55">
        <f t="shared" si="6"/>
        <v>288</v>
      </c>
    </row>
    <row r="59" spans="1:28" x14ac:dyDescent="0.2">
      <c r="D59" s="55">
        <f t="shared" ref="D59:AA59" si="7">D71-D62</f>
        <v>278</v>
      </c>
      <c r="E59" s="55">
        <f t="shared" si="7"/>
        <v>278</v>
      </c>
      <c r="F59" s="55">
        <f t="shared" si="7"/>
        <v>278</v>
      </c>
      <c r="G59" s="55">
        <f t="shared" si="7"/>
        <v>278</v>
      </c>
      <c r="H59" s="55">
        <f t="shared" si="7"/>
        <v>278</v>
      </c>
      <c r="I59" s="55">
        <f t="shared" si="7"/>
        <v>278</v>
      </c>
      <c r="J59" s="55">
        <f t="shared" si="7"/>
        <v>269</v>
      </c>
      <c r="K59" s="55">
        <f t="shared" si="7"/>
        <v>269</v>
      </c>
      <c r="L59" s="55">
        <f t="shared" si="7"/>
        <v>269</v>
      </c>
      <c r="M59" s="55">
        <f t="shared" si="7"/>
        <v>269</v>
      </c>
      <c r="N59" s="55">
        <f t="shared" si="7"/>
        <v>269</v>
      </c>
      <c r="O59" s="55">
        <f t="shared" si="7"/>
        <v>269</v>
      </c>
      <c r="P59" s="55">
        <f t="shared" si="7"/>
        <v>269</v>
      </c>
      <c r="Q59" s="55">
        <f t="shared" si="7"/>
        <v>269</v>
      </c>
      <c r="R59" s="55">
        <f t="shared" si="7"/>
        <v>260</v>
      </c>
      <c r="S59" s="55">
        <f t="shared" si="7"/>
        <v>240</v>
      </c>
      <c r="T59" s="55">
        <f t="shared" si="7"/>
        <v>232</v>
      </c>
      <c r="U59" s="55">
        <f t="shared" si="7"/>
        <v>219</v>
      </c>
      <c r="V59" s="55">
        <f t="shared" si="7"/>
        <v>239</v>
      </c>
      <c r="W59" s="55">
        <f t="shared" si="7"/>
        <v>251</v>
      </c>
      <c r="X59" s="55">
        <f t="shared" si="7"/>
        <v>259</v>
      </c>
      <c r="Y59" s="55">
        <f t="shared" si="7"/>
        <v>268</v>
      </c>
      <c r="Z59" s="55">
        <f t="shared" si="7"/>
        <v>278</v>
      </c>
      <c r="AA59" s="55">
        <f t="shared" si="7"/>
        <v>278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298</v>
      </c>
      <c r="E70" s="64">
        <f t="shared" ref="E70:AB70" si="10">$C19-E19</f>
        <v>298</v>
      </c>
      <c r="F70" s="64">
        <f t="shared" si="10"/>
        <v>298</v>
      </c>
      <c r="G70" s="64">
        <f t="shared" si="10"/>
        <v>298</v>
      </c>
      <c r="H70" s="64">
        <f t="shared" si="10"/>
        <v>298</v>
      </c>
      <c r="I70" s="64">
        <f t="shared" si="10"/>
        <v>298</v>
      </c>
      <c r="J70" s="64">
        <f t="shared" si="10"/>
        <v>298</v>
      </c>
      <c r="K70" s="64">
        <f t="shared" si="10"/>
        <v>298</v>
      </c>
      <c r="L70" s="64">
        <f t="shared" si="10"/>
        <v>298</v>
      </c>
      <c r="M70" s="64">
        <f t="shared" si="10"/>
        <v>298</v>
      </c>
      <c r="N70" s="64">
        <f t="shared" si="10"/>
        <v>298</v>
      </c>
      <c r="O70" s="64">
        <f t="shared" si="10"/>
        <v>298</v>
      </c>
      <c r="P70" s="64">
        <f t="shared" si="10"/>
        <v>298</v>
      </c>
      <c r="Q70" s="64">
        <f t="shared" si="10"/>
        <v>298</v>
      </c>
      <c r="R70" s="64">
        <f t="shared" si="10"/>
        <v>298</v>
      </c>
      <c r="S70" s="64">
        <f t="shared" si="10"/>
        <v>298</v>
      </c>
      <c r="T70" s="64">
        <f t="shared" si="10"/>
        <v>298</v>
      </c>
      <c r="U70" s="64">
        <f t="shared" si="10"/>
        <v>298</v>
      </c>
      <c r="V70" s="64">
        <f t="shared" si="10"/>
        <v>298</v>
      </c>
      <c r="W70" s="64">
        <f t="shared" si="10"/>
        <v>298</v>
      </c>
      <c r="X70" s="64">
        <f t="shared" si="10"/>
        <v>298</v>
      </c>
      <c r="Y70" s="64">
        <f t="shared" si="10"/>
        <v>298</v>
      </c>
      <c r="Z70" s="64">
        <f t="shared" si="10"/>
        <v>298</v>
      </c>
      <c r="AA70" s="64">
        <f t="shared" si="10"/>
        <v>298</v>
      </c>
      <c r="AB70" s="64">
        <f t="shared" si="10"/>
        <v>298</v>
      </c>
      <c r="AC70" s="65">
        <f t="shared" si="8"/>
        <v>7152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278</v>
      </c>
      <c r="E71" s="63">
        <f t="shared" si="11"/>
        <v>278</v>
      </c>
      <c r="F71" s="63">
        <f t="shared" si="11"/>
        <v>278</v>
      </c>
      <c r="G71" s="63">
        <f t="shared" si="11"/>
        <v>278</v>
      </c>
      <c r="H71" s="63">
        <f t="shared" si="11"/>
        <v>278</v>
      </c>
      <c r="I71" s="63">
        <f t="shared" si="11"/>
        <v>278</v>
      </c>
      <c r="J71" s="63">
        <f t="shared" si="11"/>
        <v>269</v>
      </c>
      <c r="K71" s="63">
        <f t="shared" si="11"/>
        <v>269</v>
      </c>
      <c r="L71" s="63">
        <f t="shared" si="11"/>
        <v>269</v>
      </c>
      <c r="M71" s="63">
        <f t="shared" si="11"/>
        <v>269</v>
      </c>
      <c r="N71" s="63">
        <f t="shared" si="11"/>
        <v>269</v>
      </c>
      <c r="O71" s="63">
        <f t="shared" si="11"/>
        <v>269</v>
      </c>
      <c r="P71" s="63">
        <f t="shared" si="11"/>
        <v>269</v>
      </c>
      <c r="Q71" s="63">
        <f t="shared" si="11"/>
        <v>269</v>
      </c>
      <c r="R71" s="63">
        <f t="shared" si="11"/>
        <v>260</v>
      </c>
      <c r="S71" s="63">
        <f t="shared" si="11"/>
        <v>240</v>
      </c>
      <c r="T71" s="63">
        <f t="shared" si="11"/>
        <v>232</v>
      </c>
      <c r="U71" s="63">
        <f t="shared" si="11"/>
        <v>219</v>
      </c>
      <c r="V71" s="63">
        <f t="shared" si="11"/>
        <v>239</v>
      </c>
      <c r="W71" s="63">
        <f t="shared" si="11"/>
        <v>251</v>
      </c>
      <c r="X71" s="63">
        <f t="shared" si="11"/>
        <v>259</v>
      </c>
      <c r="Y71" s="63">
        <f t="shared" si="11"/>
        <v>268</v>
      </c>
      <c r="Z71" s="63">
        <f t="shared" si="11"/>
        <v>278</v>
      </c>
      <c r="AA71" s="63">
        <f t="shared" si="11"/>
        <v>278</v>
      </c>
      <c r="AB71" s="63">
        <f>IF((($C20-AB20)+SUM(AB70:AB70,AB72:AB73)+10)&gt;(888-65),(888-65)-SUM(AB70:AB70,AB72:AB73)-10,($C20-AB20))</f>
        <v>0</v>
      </c>
      <c r="AC71" s="65">
        <f t="shared" si="8"/>
        <v>6344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130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191</v>
      </c>
      <c r="AA74" s="72">
        <f t="shared" si="12"/>
        <v>191</v>
      </c>
      <c r="AB74" s="72">
        <f>$C23-AB23</f>
        <v>191</v>
      </c>
      <c r="AC74" s="65">
        <f t="shared" si="8"/>
        <v>2913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19</v>
      </c>
      <c r="E76" s="74">
        <f t="shared" si="13"/>
        <v>19</v>
      </c>
      <c r="F76" s="74">
        <f t="shared" si="13"/>
        <v>19</v>
      </c>
      <c r="G76" s="74">
        <f t="shared" si="13"/>
        <v>19</v>
      </c>
      <c r="H76" s="74">
        <f t="shared" si="13"/>
        <v>19</v>
      </c>
      <c r="I76" s="74">
        <f t="shared" si="13"/>
        <v>19</v>
      </c>
      <c r="J76" s="74">
        <f t="shared" si="13"/>
        <v>29</v>
      </c>
      <c r="K76" s="74">
        <f t="shared" si="13"/>
        <v>29</v>
      </c>
      <c r="L76" s="74">
        <f t="shared" si="13"/>
        <v>29</v>
      </c>
      <c r="M76" s="74">
        <f t="shared" si="13"/>
        <v>29</v>
      </c>
      <c r="N76" s="74">
        <f t="shared" si="13"/>
        <v>29</v>
      </c>
      <c r="O76" s="74">
        <f t="shared" si="13"/>
        <v>29</v>
      </c>
      <c r="P76" s="74">
        <f t="shared" si="13"/>
        <v>29</v>
      </c>
      <c r="Q76" s="74">
        <f t="shared" si="13"/>
        <v>29</v>
      </c>
      <c r="R76" s="74">
        <f t="shared" si="13"/>
        <v>29</v>
      </c>
      <c r="S76" s="74">
        <f t="shared" si="13"/>
        <v>29</v>
      </c>
      <c r="T76" s="74">
        <f t="shared" si="13"/>
        <v>29</v>
      </c>
      <c r="U76" s="74">
        <f t="shared" si="13"/>
        <v>29</v>
      </c>
      <c r="V76" s="74">
        <f t="shared" si="13"/>
        <v>29</v>
      </c>
      <c r="W76" s="74">
        <f t="shared" si="13"/>
        <v>29</v>
      </c>
      <c r="X76" s="74">
        <f t="shared" si="13"/>
        <v>29</v>
      </c>
      <c r="Y76" s="74">
        <f t="shared" si="13"/>
        <v>29</v>
      </c>
      <c r="Z76" s="74">
        <f t="shared" si="13"/>
        <v>19</v>
      </c>
      <c r="AA76" s="74">
        <f t="shared" si="13"/>
        <v>19</v>
      </c>
      <c r="AB76" s="74">
        <f>IF(($C25-AB25)&gt;315,315,($C25-AB25))</f>
        <v>19</v>
      </c>
      <c r="AC76" s="65">
        <f t="shared" si="8"/>
        <v>616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ht="15" x14ac:dyDescent="0.2">
      <c r="A78" s="76">
        <f t="shared" si="9"/>
        <v>10</v>
      </c>
      <c r="B78" s="33" t="s">
        <v>67</v>
      </c>
      <c r="C78" s="73" t="s">
        <v>68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Farrar, Carole</cp:lastModifiedBy>
  <dcterms:created xsi:type="dcterms:W3CDTF">2015-09-23T16:13:19Z</dcterms:created>
  <dcterms:modified xsi:type="dcterms:W3CDTF">2015-09-23T16:29:53Z</dcterms:modified>
</cp:coreProperties>
</file>