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" sheetId="1" r:id="rId1"/>
  </sheets>
  <externalReferences>
    <externalReference r:id="rId2"/>
  </externalReference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A28" i="1"/>
  <c r="AA29" i="1" s="1"/>
  <c r="AB29" i="1" s="1"/>
  <c r="Z28" i="1"/>
  <c r="Z29" i="1" s="1"/>
  <c r="Y28" i="1"/>
  <c r="Y29" i="1" s="1"/>
  <c r="X28" i="1"/>
  <c r="X29" i="1" s="1"/>
  <c r="W28" i="1"/>
  <c r="W29" i="1" s="1"/>
  <c r="V28" i="1"/>
  <c r="V29" i="1" s="1"/>
  <c r="U28" i="1"/>
  <c r="U29" i="1" s="1"/>
  <c r="T28" i="1"/>
  <c r="T29" i="1" s="1"/>
  <c r="S28" i="1"/>
  <c r="S29" i="1" s="1"/>
  <c r="R28" i="1"/>
  <c r="R29" i="1" s="1"/>
  <c r="Q28" i="1"/>
  <c r="Q29" i="1" s="1"/>
  <c r="P28" i="1"/>
  <c r="P29" i="1" s="1"/>
  <c r="O28" i="1"/>
  <c r="O29" i="1" s="1"/>
  <c r="N28" i="1"/>
  <c r="N29" i="1" s="1"/>
  <c r="M28" i="1"/>
  <c r="M29" i="1" s="1"/>
  <c r="L28" i="1"/>
  <c r="L29" i="1" s="1"/>
  <c r="K28" i="1"/>
  <c r="K29" i="1" s="1"/>
  <c r="J28" i="1"/>
  <c r="J29" i="1" s="1"/>
  <c r="I28" i="1"/>
  <c r="I29" i="1" s="1"/>
  <c r="H28" i="1"/>
  <c r="H29" i="1" s="1"/>
  <c r="G28" i="1"/>
  <c r="G29" i="1" s="1"/>
  <c r="F28" i="1"/>
  <c r="F29" i="1" s="1"/>
  <c r="E28" i="1"/>
  <c r="E29" i="1" s="1"/>
  <c r="D28" i="1"/>
  <c r="D29" i="1" s="1"/>
  <c r="AA26" i="1"/>
  <c r="AB26" i="1" s="1"/>
  <c r="AB77" i="1" s="1"/>
  <c r="Z26" i="1"/>
  <c r="Z77" i="1" s="1"/>
  <c r="Y26" i="1"/>
  <c r="Y77" i="1" s="1"/>
  <c r="X26" i="1"/>
  <c r="X77" i="1" s="1"/>
  <c r="W26" i="1"/>
  <c r="W77" i="1" s="1"/>
  <c r="V26" i="1"/>
  <c r="V77" i="1" s="1"/>
  <c r="U26" i="1"/>
  <c r="U77" i="1" s="1"/>
  <c r="T26" i="1"/>
  <c r="T77" i="1" s="1"/>
  <c r="S26" i="1"/>
  <c r="S77" i="1" s="1"/>
  <c r="R26" i="1"/>
  <c r="R77" i="1" s="1"/>
  <c r="Q26" i="1"/>
  <c r="Q77" i="1" s="1"/>
  <c r="P26" i="1"/>
  <c r="P77" i="1" s="1"/>
  <c r="O26" i="1"/>
  <c r="O77" i="1" s="1"/>
  <c r="N26" i="1"/>
  <c r="N77" i="1" s="1"/>
  <c r="M26" i="1"/>
  <c r="M77" i="1" s="1"/>
  <c r="L26" i="1"/>
  <c r="L77" i="1" s="1"/>
  <c r="K26" i="1"/>
  <c r="K77" i="1" s="1"/>
  <c r="J26" i="1"/>
  <c r="J77" i="1" s="1"/>
  <c r="I26" i="1"/>
  <c r="I77" i="1" s="1"/>
  <c r="H26" i="1"/>
  <c r="H77" i="1" s="1"/>
  <c r="G26" i="1"/>
  <c r="G77" i="1" s="1"/>
  <c r="F26" i="1"/>
  <c r="F77" i="1" s="1"/>
  <c r="E26" i="1"/>
  <c r="E77" i="1" s="1"/>
  <c r="D26" i="1"/>
  <c r="D77" i="1" s="1"/>
  <c r="AA24" i="1"/>
  <c r="AA75" i="1" s="1"/>
  <c r="Z24" i="1"/>
  <c r="Z75" i="1" s="1"/>
  <c r="Y24" i="1"/>
  <c r="Y75" i="1" s="1"/>
  <c r="X24" i="1"/>
  <c r="X75" i="1" s="1"/>
  <c r="W24" i="1"/>
  <c r="W75" i="1" s="1"/>
  <c r="V24" i="1"/>
  <c r="V75" i="1" s="1"/>
  <c r="U24" i="1"/>
  <c r="U75" i="1" s="1"/>
  <c r="T24" i="1"/>
  <c r="T75" i="1" s="1"/>
  <c r="S24" i="1"/>
  <c r="S75" i="1" s="1"/>
  <c r="R24" i="1"/>
  <c r="R75" i="1" s="1"/>
  <c r="Q24" i="1"/>
  <c r="Q75" i="1" s="1"/>
  <c r="P24" i="1"/>
  <c r="P75" i="1" s="1"/>
  <c r="O24" i="1"/>
  <c r="O75" i="1" s="1"/>
  <c r="N24" i="1"/>
  <c r="N75" i="1" s="1"/>
  <c r="M24" i="1"/>
  <c r="M75" i="1" s="1"/>
  <c r="L24" i="1"/>
  <c r="L75" i="1" s="1"/>
  <c r="K24" i="1"/>
  <c r="K75" i="1" s="1"/>
  <c r="J24" i="1"/>
  <c r="J75" i="1" s="1"/>
  <c r="I24" i="1"/>
  <c r="I75" i="1" s="1"/>
  <c r="H24" i="1"/>
  <c r="H75" i="1" s="1"/>
  <c r="G24" i="1"/>
  <c r="G75" i="1" s="1"/>
  <c r="F24" i="1"/>
  <c r="F75" i="1" s="1"/>
  <c r="E24" i="1"/>
  <c r="E75" i="1" s="1"/>
  <c r="D24" i="1"/>
  <c r="D75" i="1" s="1"/>
  <c r="AA23" i="1"/>
  <c r="AA74" i="1" s="1"/>
  <c r="Z23" i="1"/>
  <c r="Z74" i="1" s="1"/>
  <c r="Y23" i="1"/>
  <c r="Y74" i="1" s="1"/>
  <c r="X23" i="1"/>
  <c r="X74" i="1" s="1"/>
  <c r="W23" i="1"/>
  <c r="W74" i="1" s="1"/>
  <c r="V23" i="1"/>
  <c r="V74" i="1" s="1"/>
  <c r="U23" i="1"/>
  <c r="U74" i="1" s="1"/>
  <c r="T23" i="1"/>
  <c r="T74" i="1" s="1"/>
  <c r="S23" i="1"/>
  <c r="S74" i="1" s="1"/>
  <c r="R23" i="1"/>
  <c r="R74" i="1" s="1"/>
  <c r="Q23" i="1"/>
  <c r="Q74" i="1" s="1"/>
  <c r="P23" i="1"/>
  <c r="P74" i="1" s="1"/>
  <c r="O23" i="1"/>
  <c r="O74" i="1" s="1"/>
  <c r="N23" i="1"/>
  <c r="N74" i="1" s="1"/>
  <c r="M23" i="1"/>
  <c r="M74" i="1" s="1"/>
  <c r="L23" i="1"/>
  <c r="L74" i="1" s="1"/>
  <c r="K23" i="1"/>
  <c r="K74" i="1" s="1"/>
  <c r="J23" i="1"/>
  <c r="J74" i="1" s="1"/>
  <c r="I23" i="1"/>
  <c r="I74" i="1" s="1"/>
  <c r="H23" i="1"/>
  <c r="H74" i="1" s="1"/>
  <c r="G23" i="1"/>
  <c r="G74" i="1" s="1"/>
  <c r="F23" i="1"/>
  <c r="F74" i="1" s="1"/>
  <c r="E23" i="1"/>
  <c r="E74" i="1" s="1"/>
  <c r="D23" i="1"/>
  <c r="AC23" i="1" s="1"/>
  <c r="AA22" i="1"/>
  <c r="AB22" i="1" s="1"/>
  <c r="AB73" i="1" s="1"/>
  <c r="Z22" i="1"/>
  <c r="Z73" i="1" s="1"/>
  <c r="Y22" i="1"/>
  <c r="Y73" i="1" s="1"/>
  <c r="X22" i="1"/>
  <c r="X73" i="1" s="1"/>
  <c r="W22" i="1"/>
  <c r="W73" i="1" s="1"/>
  <c r="V22" i="1"/>
  <c r="V73" i="1" s="1"/>
  <c r="U22" i="1"/>
  <c r="U73" i="1" s="1"/>
  <c r="T22" i="1"/>
  <c r="T73" i="1" s="1"/>
  <c r="S22" i="1"/>
  <c r="S73" i="1" s="1"/>
  <c r="R22" i="1"/>
  <c r="R73" i="1" s="1"/>
  <c r="Q22" i="1"/>
  <c r="Q73" i="1" s="1"/>
  <c r="P22" i="1"/>
  <c r="P73" i="1" s="1"/>
  <c r="O22" i="1"/>
  <c r="O73" i="1" s="1"/>
  <c r="N22" i="1"/>
  <c r="N73" i="1" s="1"/>
  <c r="M22" i="1"/>
  <c r="M73" i="1" s="1"/>
  <c r="L22" i="1"/>
  <c r="L73" i="1" s="1"/>
  <c r="K22" i="1"/>
  <c r="K73" i="1" s="1"/>
  <c r="J22" i="1"/>
  <c r="J73" i="1" s="1"/>
  <c r="I22" i="1"/>
  <c r="I73" i="1" s="1"/>
  <c r="H22" i="1"/>
  <c r="H73" i="1" s="1"/>
  <c r="G22" i="1"/>
  <c r="G73" i="1" s="1"/>
  <c r="F22" i="1"/>
  <c r="F73" i="1" s="1"/>
  <c r="E22" i="1"/>
  <c r="E73" i="1" s="1"/>
  <c r="D22" i="1"/>
  <c r="AC22" i="1" s="1"/>
  <c r="AC21" i="1"/>
  <c r="AB21" i="1"/>
  <c r="AB72" i="1" s="1"/>
  <c r="AB2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U14" i="1"/>
  <c r="Q14" i="1"/>
  <c r="C14" i="1"/>
  <c r="C12" i="1"/>
  <c r="AC72" i="1" l="1"/>
  <c r="AC75" i="1"/>
  <c r="AC29" i="1"/>
  <c r="AB23" i="1"/>
  <c r="AB74" i="1" s="1"/>
  <c r="AC24" i="1"/>
  <c r="AC28" i="1"/>
  <c r="D73" i="1"/>
  <c r="AB24" i="1"/>
  <c r="AB75" i="1" s="1"/>
  <c r="AB28" i="1"/>
  <c r="AA73" i="1"/>
  <c r="D74" i="1"/>
  <c r="AC74" i="1" s="1"/>
  <c r="AA77" i="1"/>
  <c r="AC77" i="1" s="1"/>
  <c r="AC26" i="1"/>
  <c r="AC73" i="1" l="1"/>
  <c r="O18" i="1"/>
  <c r="H18" i="1"/>
  <c r="Y18" i="1"/>
  <c r="R18" i="1"/>
  <c r="S18" i="1"/>
  <c r="AA18" i="1"/>
  <c r="L18" i="1"/>
  <c r="E18" i="1"/>
  <c r="V18" i="1"/>
  <c r="X18" i="1"/>
  <c r="T18" i="1"/>
  <c r="I18" i="1"/>
  <c r="Z18" i="1"/>
  <c r="W18" i="1"/>
  <c r="J18" i="1"/>
  <c r="P18" i="1"/>
  <c r="U18" i="1"/>
  <c r="Q18" i="1"/>
  <c r="F18" i="1"/>
  <c r="N18" i="1"/>
  <c r="G18" i="1"/>
  <c r="M18" i="1"/>
  <c r="K18" i="1"/>
  <c r="D18" i="1"/>
  <c r="AB18" i="1" l="1"/>
  <c r="AC18" i="1"/>
  <c r="P25" i="1" l="1"/>
  <c r="P76" i="1" s="1"/>
  <c r="P27" i="1"/>
  <c r="P78" i="1" s="1"/>
  <c r="W25" i="1"/>
  <c r="W76" i="1" s="1"/>
  <c r="W27" i="1"/>
  <c r="W78" i="1" s="1"/>
  <c r="J27" i="1"/>
  <c r="J78" i="1" s="1"/>
  <c r="J25" i="1"/>
  <c r="J76" i="1" s="1"/>
  <c r="S25" i="1"/>
  <c r="S76" i="1" s="1"/>
  <c r="S27" i="1"/>
  <c r="S78" i="1" s="1"/>
  <c r="X25" i="1"/>
  <c r="X76" i="1" s="1"/>
  <c r="X27" i="1"/>
  <c r="X78" i="1" s="1"/>
  <c r="F27" i="1"/>
  <c r="F78" i="1" s="1"/>
  <c r="F25" i="1"/>
  <c r="F76" i="1" s="1"/>
  <c r="T25" i="1"/>
  <c r="T76" i="1" s="1"/>
  <c r="T27" i="1"/>
  <c r="T78" i="1" s="1"/>
  <c r="I27" i="1"/>
  <c r="I78" i="1" s="1"/>
  <c r="I25" i="1"/>
  <c r="I76" i="1" s="1"/>
  <c r="L25" i="1"/>
  <c r="L76" i="1" s="1"/>
  <c r="L27" i="1"/>
  <c r="L78" i="1" s="1"/>
  <c r="V27" i="1"/>
  <c r="V78" i="1" s="1"/>
  <c r="V25" i="1"/>
  <c r="V76" i="1" s="1"/>
  <c r="E27" i="1"/>
  <c r="E78" i="1" s="1"/>
  <c r="E25" i="1"/>
  <c r="E76" i="1" s="1"/>
  <c r="AA25" i="1"/>
  <c r="AA27" i="1"/>
  <c r="G25" i="1"/>
  <c r="G76" i="1" s="1"/>
  <c r="G27" i="1"/>
  <c r="G78" i="1" s="1"/>
  <c r="Q27" i="1"/>
  <c r="Q78" i="1" s="1"/>
  <c r="Q25" i="1"/>
  <c r="Q76" i="1" s="1"/>
  <c r="M27" i="1"/>
  <c r="M78" i="1" s="1"/>
  <c r="M25" i="1"/>
  <c r="M76" i="1" s="1"/>
  <c r="H25" i="1"/>
  <c r="H76" i="1" s="1"/>
  <c r="H27" i="1"/>
  <c r="H78" i="1" s="1"/>
  <c r="R27" i="1"/>
  <c r="R78" i="1" s="1"/>
  <c r="R25" i="1"/>
  <c r="R76" i="1" s="1"/>
  <c r="N27" i="1"/>
  <c r="N78" i="1" s="1"/>
  <c r="N25" i="1"/>
  <c r="N76" i="1" s="1"/>
  <c r="Y27" i="1"/>
  <c r="Y78" i="1" s="1"/>
  <c r="Y25" i="1"/>
  <c r="Y76" i="1" s="1"/>
  <c r="O25" i="1"/>
  <c r="O76" i="1" s="1"/>
  <c r="O27" i="1"/>
  <c r="O78" i="1" s="1"/>
  <c r="U27" i="1"/>
  <c r="U78" i="1" s="1"/>
  <c r="U25" i="1"/>
  <c r="U76" i="1" s="1"/>
  <c r="Z27" i="1"/>
  <c r="Z78" i="1" s="1"/>
  <c r="Z25" i="1"/>
  <c r="Z76" i="1" s="1"/>
  <c r="K25" i="1"/>
  <c r="K76" i="1" s="1"/>
  <c r="K27" i="1"/>
  <c r="K78" i="1" s="1"/>
  <c r="AA78" i="1" l="1"/>
  <c r="AB27" i="1"/>
  <c r="AB78" i="1" s="1"/>
  <c r="AB25" i="1"/>
  <c r="AB76" i="1" s="1"/>
  <c r="AA76" i="1"/>
  <c r="P20" i="1"/>
  <c r="E20" i="1"/>
  <c r="H20" i="1"/>
  <c r="V20" i="1"/>
  <c r="K20" i="1"/>
  <c r="Y20" i="1"/>
  <c r="N20" i="1"/>
  <c r="F20" i="1"/>
  <c r="I20" i="1"/>
  <c r="W20" i="1"/>
  <c r="L20" i="1"/>
  <c r="Z20" i="1"/>
  <c r="O20" i="1"/>
  <c r="D20" i="1"/>
  <c r="G20" i="1"/>
  <c r="U20" i="1"/>
  <c r="J20" i="1"/>
  <c r="X20" i="1"/>
  <c r="M20" i="1"/>
  <c r="AA20" i="1"/>
  <c r="Q20" i="1" l="1"/>
  <c r="R20" i="1"/>
  <c r="T20" i="1"/>
  <c r="S20" i="1"/>
  <c r="T19" i="1"/>
  <c r="N19" i="1"/>
  <c r="O19" i="1"/>
  <c r="S19" i="1"/>
  <c r="L19" i="1"/>
  <c r="Q19" i="1"/>
  <c r="M19" i="1"/>
  <c r="R19" i="1"/>
  <c r="P19" i="1"/>
  <c r="U19" i="1"/>
  <c r="AC20" i="1" l="1"/>
  <c r="O70" i="1"/>
  <c r="O43" i="1"/>
  <c r="U70" i="1"/>
  <c r="U43" i="1"/>
  <c r="N70" i="1"/>
  <c r="N43" i="1"/>
  <c r="D25" i="1"/>
  <c r="D27" i="1"/>
  <c r="S70" i="1"/>
  <c r="S56" i="1" s="1"/>
  <c r="S58" i="1" s="1"/>
  <c r="S43" i="1"/>
  <c r="R70" i="1"/>
  <c r="R56" i="1" s="1"/>
  <c r="R58" i="1" s="1"/>
  <c r="R43" i="1"/>
  <c r="L70" i="1"/>
  <c r="L43" i="1"/>
  <c r="M70" i="1"/>
  <c r="M43" i="1"/>
  <c r="P70" i="1"/>
  <c r="P43" i="1"/>
  <c r="Q70" i="1"/>
  <c r="Q56" i="1" s="1"/>
  <c r="Q58" i="1" s="1"/>
  <c r="Q43" i="1"/>
  <c r="T70" i="1"/>
  <c r="T56" i="1" s="1"/>
  <c r="T58" i="1" s="1"/>
  <c r="T43" i="1"/>
  <c r="Q71" i="1"/>
  <c r="Q59" i="1" s="1"/>
  <c r="J19" i="1"/>
  <c r="E19" i="1"/>
  <c r="G19" i="1"/>
  <c r="V19" i="1"/>
  <c r="H19" i="1"/>
  <c r="D19" i="1"/>
  <c r="Y19" i="1"/>
  <c r="Z19" i="1"/>
  <c r="K19" i="1"/>
  <c r="I19" i="1"/>
  <c r="W19" i="1"/>
  <c r="X19" i="1"/>
  <c r="AA19" i="1"/>
  <c r="W70" i="1" l="1"/>
  <c r="W43" i="1"/>
  <c r="Y70" i="1"/>
  <c r="Y43" i="1"/>
  <c r="X70" i="1"/>
  <c r="X43" i="1"/>
  <c r="V70" i="1"/>
  <c r="V43" i="1"/>
  <c r="F19" i="1"/>
  <c r="AC19" i="1" s="1"/>
  <c r="AJ18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M56" i="1"/>
  <c r="M58" i="1" s="1"/>
  <c r="M71" i="1"/>
  <c r="M59" i="1" s="1"/>
  <c r="AC27" i="1"/>
  <c r="D78" i="1"/>
  <c r="AC78" i="1" s="1"/>
  <c r="N56" i="1"/>
  <c r="N58" i="1" s="1"/>
  <c r="N71" i="1"/>
  <c r="N59" i="1" s="1"/>
  <c r="O56" i="1"/>
  <c r="O58" i="1" s="1"/>
  <c r="O71" i="1"/>
  <c r="O59" i="1" s="1"/>
  <c r="S71" i="1"/>
  <c r="S59" i="1" s="1"/>
  <c r="R71" i="1"/>
  <c r="R59" i="1" s="1"/>
  <c r="I70" i="1"/>
  <c r="I43" i="1"/>
  <c r="L56" i="1"/>
  <c r="L58" i="1" s="1"/>
  <c r="L71" i="1"/>
  <c r="L59" i="1" s="1"/>
  <c r="D70" i="1"/>
  <c r="D43" i="1"/>
  <c r="G70" i="1"/>
  <c r="G43" i="1"/>
  <c r="P56" i="1"/>
  <c r="P58" i="1" s="1"/>
  <c r="P71" i="1"/>
  <c r="P59" i="1" s="1"/>
  <c r="U56" i="1"/>
  <c r="U58" i="1" s="1"/>
  <c r="U71" i="1"/>
  <c r="U59" i="1" s="1"/>
  <c r="T71" i="1"/>
  <c r="T59" i="1" s="1"/>
  <c r="E70" i="1"/>
  <c r="E43" i="1"/>
  <c r="Z70" i="1"/>
  <c r="Z43" i="1"/>
  <c r="D56" i="1" l="1"/>
  <c r="D58" i="1" s="1"/>
  <c r="D71" i="1"/>
  <c r="AA56" i="1"/>
  <c r="AA58" i="1" s="1"/>
  <c r="AA71" i="1"/>
  <c r="AA59" i="1" s="1"/>
  <c r="F70" i="1"/>
  <c r="AC70" i="1" s="1"/>
  <c r="F43" i="1"/>
  <c r="AC43" i="1" s="1"/>
  <c r="X56" i="1"/>
  <c r="X58" i="1" s="1"/>
  <c r="X71" i="1"/>
  <c r="X59" i="1" s="1"/>
  <c r="W56" i="1"/>
  <c r="W58" i="1" s="1"/>
  <c r="W71" i="1"/>
  <c r="W59" i="1" s="1"/>
  <c r="E56" i="1"/>
  <c r="E58" i="1" s="1"/>
  <c r="E71" i="1"/>
  <c r="E59" i="1" s="1"/>
  <c r="H56" i="1"/>
  <c r="H58" i="1" s="1"/>
  <c r="H71" i="1"/>
  <c r="H59" i="1" s="1"/>
  <c r="AB70" i="1"/>
  <c r="AB71" i="1" s="1"/>
  <c r="AB43" i="1"/>
  <c r="G56" i="1"/>
  <c r="G58" i="1" s="1"/>
  <c r="G71" i="1"/>
  <c r="G59" i="1" s="1"/>
  <c r="V56" i="1"/>
  <c r="V58" i="1" s="1"/>
  <c r="V71" i="1"/>
  <c r="V59" i="1" s="1"/>
  <c r="Y56" i="1"/>
  <c r="Y58" i="1" s="1"/>
  <c r="Y71" i="1"/>
  <c r="Y59" i="1" s="1"/>
  <c r="Z56" i="1"/>
  <c r="Z58" i="1" s="1"/>
  <c r="Z71" i="1"/>
  <c r="Z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<sst xmlns="http://schemas.openxmlformats.org/spreadsheetml/2006/main" count="102" uniqueCount="67">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</sst>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200025</xdr:colOff>
          <xdr:row>1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\PRESCHED\SCHEDULE\2015P\07%20July\071415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P OVERVIEW"/>
      <sheetName val="TEP SCHEDULES"/>
      <sheetName val="UNS SCHEDULES"/>
      <sheetName val="EPE EXCH TAGS"/>
      <sheetName val="FREEPORT"/>
      <sheetName val="TEP LOSSES-MONTHLY"/>
      <sheetName val="SCPPA"/>
      <sheetName val="MSR"/>
      <sheetName val="TSW"/>
      <sheetName val="TEP Generation Calc"/>
      <sheetName val="DYNAMICS"/>
      <sheetName val="SRSG"/>
      <sheetName val="TEP Genstack"/>
      <sheetName val="Daily Un-DNR"/>
      <sheetName val="EPE FORECAST"/>
      <sheetName val="EPEXCH DELIV"/>
      <sheetName val="TEP FORECAST"/>
      <sheetName val="UNS FORECAST"/>
      <sheetName val="Monthly Schedules"/>
      <sheetName val="FREEPORT MONTHLY"/>
      <sheetName val="MONTHLY BOOKOUTS"/>
    </sheetNames>
    <sheetDataSet>
      <sheetData sheetId="0"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-50</v>
          </cell>
          <cell r="L23">
            <v>-50</v>
          </cell>
          <cell r="M23">
            <v>-50</v>
          </cell>
          <cell r="N23">
            <v>-50</v>
          </cell>
          <cell r="O23">
            <v>-50</v>
          </cell>
          <cell r="P23">
            <v>-50</v>
          </cell>
          <cell r="Q23">
            <v>-50</v>
          </cell>
          <cell r="R23">
            <v>-50</v>
          </cell>
          <cell r="S23">
            <v>-50</v>
          </cell>
          <cell r="T23">
            <v>-50</v>
          </cell>
          <cell r="U23">
            <v>-50</v>
          </cell>
          <cell r="V23">
            <v>-50</v>
          </cell>
          <cell r="W23">
            <v>-50</v>
          </cell>
          <cell r="X23">
            <v>-50</v>
          </cell>
          <cell r="Y23">
            <v>-50</v>
          </cell>
          <cell r="Z23">
            <v>-50</v>
          </cell>
          <cell r="AA23">
            <v>0</v>
          </cell>
          <cell r="AB23">
            <v>0</v>
          </cell>
        </row>
        <row r="26">
          <cell r="E26">
            <v>-224</v>
          </cell>
          <cell r="F26">
            <v>-224</v>
          </cell>
          <cell r="G26">
            <v>-224</v>
          </cell>
          <cell r="H26">
            <v>-224</v>
          </cell>
          <cell r="I26">
            <v>-224</v>
          </cell>
          <cell r="J26">
            <v>-224</v>
          </cell>
          <cell r="K26">
            <v>-182</v>
          </cell>
          <cell r="L26">
            <v>-182</v>
          </cell>
          <cell r="M26">
            <v>-182</v>
          </cell>
          <cell r="N26">
            <v>-182</v>
          </cell>
          <cell r="O26">
            <v>-182</v>
          </cell>
          <cell r="P26">
            <v>-182</v>
          </cell>
          <cell r="Q26">
            <v>-182</v>
          </cell>
          <cell r="R26">
            <v>-182</v>
          </cell>
          <cell r="S26">
            <v>-182</v>
          </cell>
          <cell r="T26">
            <v>-182</v>
          </cell>
          <cell r="U26">
            <v>-182</v>
          </cell>
          <cell r="V26">
            <v>-182</v>
          </cell>
          <cell r="W26">
            <v>-182</v>
          </cell>
          <cell r="X26">
            <v>-182</v>
          </cell>
          <cell r="Y26">
            <v>-182</v>
          </cell>
          <cell r="Z26">
            <v>-182</v>
          </cell>
          <cell r="AA26">
            <v>-224</v>
          </cell>
          <cell r="AB26">
            <v>-224</v>
          </cell>
        </row>
        <row r="39">
          <cell r="E39">
            <v>191</v>
          </cell>
          <cell r="F39">
            <v>191</v>
          </cell>
          <cell r="G39">
            <v>191</v>
          </cell>
          <cell r="H39">
            <v>191</v>
          </cell>
          <cell r="I39">
            <v>191</v>
          </cell>
          <cell r="J39">
            <v>191</v>
          </cell>
          <cell r="K39">
            <v>191</v>
          </cell>
          <cell r="L39">
            <v>191</v>
          </cell>
          <cell r="M39">
            <v>191</v>
          </cell>
          <cell r="N39">
            <v>191</v>
          </cell>
          <cell r="O39">
            <v>191</v>
          </cell>
          <cell r="P39">
            <v>191</v>
          </cell>
          <cell r="Q39">
            <v>191</v>
          </cell>
          <cell r="R39">
            <v>191</v>
          </cell>
          <cell r="S39">
            <v>191</v>
          </cell>
          <cell r="T39">
            <v>191</v>
          </cell>
          <cell r="U39">
            <v>191</v>
          </cell>
          <cell r="V39">
            <v>191</v>
          </cell>
          <cell r="W39">
            <v>191</v>
          </cell>
          <cell r="X39">
            <v>191</v>
          </cell>
          <cell r="Y39">
            <v>191</v>
          </cell>
          <cell r="Z39">
            <v>191</v>
          </cell>
          <cell r="AA39">
            <v>191</v>
          </cell>
          <cell r="AB39">
            <v>191</v>
          </cell>
        </row>
        <row r="44">
          <cell r="E44">
            <v>10</v>
          </cell>
          <cell r="F44">
            <v>10</v>
          </cell>
          <cell r="G44">
            <v>10</v>
          </cell>
          <cell r="H44">
            <v>10</v>
          </cell>
          <cell r="I44">
            <v>10</v>
          </cell>
          <cell r="J44">
            <v>10</v>
          </cell>
          <cell r="K44">
            <v>100</v>
          </cell>
          <cell r="L44">
            <v>100</v>
          </cell>
          <cell r="M44">
            <v>100</v>
          </cell>
          <cell r="N44">
            <v>100</v>
          </cell>
          <cell r="O44">
            <v>100</v>
          </cell>
          <cell r="P44">
            <v>100</v>
          </cell>
          <cell r="Q44">
            <v>100</v>
          </cell>
          <cell r="R44">
            <v>100</v>
          </cell>
          <cell r="S44">
            <v>100</v>
          </cell>
          <cell r="T44">
            <v>100</v>
          </cell>
          <cell r="U44">
            <v>100</v>
          </cell>
          <cell r="V44">
            <v>100</v>
          </cell>
          <cell r="W44">
            <v>100</v>
          </cell>
          <cell r="X44">
            <v>100</v>
          </cell>
          <cell r="Y44">
            <v>100</v>
          </cell>
          <cell r="Z44">
            <v>100</v>
          </cell>
          <cell r="AA44">
            <v>10</v>
          </cell>
          <cell r="AB44">
            <v>10</v>
          </cell>
        </row>
        <row r="46">
          <cell r="E46">
            <v>380</v>
          </cell>
          <cell r="F46">
            <v>380</v>
          </cell>
          <cell r="G46">
            <v>380</v>
          </cell>
          <cell r="H46">
            <v>380</v>
          </cell>
          <cell r="I46">
            <v>380</v>
          </cell>
          <cell r="J46">
            <v>380</v>
          </cell>
          <cell r="K46">
            <v>443</v>
          </cell>
          <cell r="L46">
            <v>443</v>
          </cell>
          <cell r="M46">
            <v>443</v>
          </cell>
          <cell r="N46">
            <v>443</v>
          </cell>
          <cell r="O46">
            <v>443</v>
          </cell>
          <cell r="P46">
            <v>443</v>
          </cell>
          <cell r="Q46">
            <v>443</v>
          </cell>
          <cell r="R46">
            <v>443</v>
          </cell>
          <cell r="S46">
            <v>443</v>
          </cell>
          <cell r="T46">
            <v>443</v>
          </cell>
          <cell r="U46">
            <v>443</v>
          </cell>
          <cell r="V46">
            <v>443</v>
          </cell>
          <cell r="W46">
            <v>443</v>
          </cell>
          <cell r="X46">
            <v>443</v>
          </cell>
          <cell r="Y46">
            <v>443</v>
          </cell>
          <cell r="Z46">
            <v>443</v>
          </cell>
          <cell r="AA46">
            <v>380</v>
          </cell>
          <cell r="AB46">
            <v>380</v>
          </cell>
          <cell r="AC46">
            <v>282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</sheetData>
      <sheetData sheetId="1">
        <row r="168"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</row>
      </sheetData>
      <sheetData sheetId="2"/>
      <sheetData sheetId="3"/>
      <sheetData sheetId="4"/>
      <sheetData sheetId="5"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141">
          <cell r="M141">
            <v>-3</v>
          </cell>
          <cell r="N141">
            <v>-3</v>
          </cell>
          <cell r="O141">
            <v>-3</v>
          </cell>
          <cell r="P141">
            <v>-3</v>
          </cell>
          <cell r="Q141">
            <v>-3</v>
          </cell>
          <cell r="R141">
            <v>-3</v>
          </cell>
          <cell r="S141">
            <v>-3</v>
          </cell>
          <cell r="T141">
            <v>-3</v>
          </cell>
          <cell r="U141">
            <v>-3</v>
          </cell>
          <cell r="V141">
            <v>-3</v>
          </cell>
          <cell r="W141">
            <v>-3</v>
          </cell>
          <cell r="X141">
            <v>-3</v>
          </cell>
          <cell r="Y141">
            <v>-3</v>
          </cell>
          <cell r="Z141">
            <v>-3</v>
          </cell>
          <cell r="AA141">
            <v>-3</v>
          </cell>
          <cell r="AB141">
            <v>-3</v>
          </cell>
          <cell r="AC141">
            <v>-3</v>
          </cell>
          <cell r="AD141">
            <v>-3</v>
          </cell>
          <cell r="AE141">
            <v>-3</v>
          </cell>
          <cell r="AF141">
            <v>-3</v>
          </cell>
          <cell r="AG141">
            <v>-3</v>
          </cell>
          <cell r="AH141">
            <v>-3</v>
          </cell>
          <cell r="AI141">
            <v>-3</v>
          </cell>
          <cell r="AJ141">
            <v>-3</v>
          </cell>
          <cell r="AK141">
            <v>0</v>
          </cell>
        </row>
      </sheetData>
      <sheetData sheetId="6"/>
      <sheetData sheetId="7"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8"/>
      <sheetData sheetId="9"/>
      <sheetData sheetId="10">
        <row r="6"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185</v>
          </cell>
          <cell r="S6">
            <v>185</v>
          </cell>
          <cell r="T6">
            <v>185</v>
          </cell>
          <cell r="U6">
            <v>185</v>
          </cell>
          <cell r="V6">
            <v>185</v>
          </cell>
          <cell r="W6">
            <v>185</v>
          </cell>
          <cell r="X6">
            <v>185</v>
          </cell>
          <cell r="Y6">
            <v>185</v>
          </cell>
          <cell r="Z6">
            <v>185</v>
          </cell>
          <cell r="AA6">
            <v>185</v>
          </cell>
          <cell r="AB6">
            <v>185</v>
          </cell>
          <cell r="AC6">
            <v>105</v>
          </cell>
          <cell r="AD6">
            <v>5</v>
          </cell>
        </row>
        <row r="51">
          <cell r="G51">
            <v>248</v>
          </cell>
          <cell r="H51">
            <v>248</v>
          </cell>
          <cell r="I51">
            <v>248</v>
          </cell>
          <cell r="J51">
            <v>248</v>
          </cell>
          <cell r="K51">
            <v>248</v>
          </cell>
          <cell r="L51">
            <v>248</v>
          </cell>
          <cell r="M51">
            <v>223</v>
          </cell>
          <cell r="N51">
            <v>223</v>
          </cell>
          <cell r="O51">
            <v>223</v>
          </cell>
          <cell r="P51">
            <v>223</v>
          </cell>
          <cell r="Q51">
            <v>223</v>
          </cell>
          <cell r="R51">
            <v>223</v>
          </cell>
          <cell r="S51">
            <v>223</v>
          </cell>
          <cell r="T51">
            <v>223</v>
          </cell>
          <cell r="U51">
            <v>223</v>
          </cell>
          <cell r="V51">
            <v>223</v>
          </cell>
          <cell r="W51">
            <v>223</v>
          </cell>
          <cell r="X51">
            <v>223</v>
          </cell>
          <cell r="Y51">
            <v>223</v>
          </cell>
          <cell r="Z51">
            <v>223</v>
          </cell>
          <cell r="AA51">
            <v>223</v>
          </cell>
          <cell r="AB51">
            <v>223</v>
          </cell>
          <cell r="AC51">
            <v>248</v>
          </cell>
          <cell r="AD51">
            <v>248</v>
          </cell>
        </row>
      </sheetData>
      <sheetData sheetId="11">
        <row r="4">
          <cell r="D4">
            <v>1118</v>
          </cell>
          <cell r="E4">
            <v>1058</v>
          </cell>
          <cell r="F4">
            <v>1015</v>
          </cell>
          <cell r="G4">
            <v>993</v>
          </cell>
          <cell r="H4">
            <v>999</v>
          </cell>
          <cell r="I4">
            <v>1032</v>
          </cell>
          <cell r="J4">
            <v>1106</v>
          </cell>
          <cell r="K4">
            <v>1220</v>
          </cell>
          <cell r="L4">
            <v>1343</v>
          </cell>
          <cell r="M4">
            <v>1470</v>
          </cell>
          <cell r="N4">
            <v>1592</v>
          </cell>
          <cell r="O4">
            <v>1698</v>
          </cell>
          <cell r="P4">
            <v>1793</v>
          </cell>
          <cell r="Q4">
            <v>1872</v>
          </cell>
          <cell r="R4">
            <v>1947</v>
          </cell>
          <cell r="S4">
            <v>1990</v>
          </cell>
          <cell r="T4">
            <v>1988</v>
          </cell>
          <cell r="U4">
            <v>1929</v>
          </cell>
          <cell r="V4">
            <v>1838</v>
          </cell>
          <cell r="W4">
            <v>1756</v>
          </cell>
          <cell r="X4">
            <v>1697</v>
          </cell>
          <cell r="Y4">
            <v>1573</v>
          </cell>
          <cell r="Z4">
            <v>1421</v>
          </cell>
          <cell r="AA4">
            <v>1286</v>
          </cell>
        </row>
        <row r="13">
          <cell r="D13">
            <v>1666</v>
          </cell>
          <cell r="E13">
            <v>1648</v>
          </cell>
          <cell r="F13">
            <v>1592</v>
          </cell>
          <cell r="G13">
            <v>1566</v>
          </cell>
          <cell r="H13">
            <v>1578</v>
          </cell>
          <cell r="I13">
            <v>1626</v>
          </cell>
          <cell r="J13">
            <v>1713</v>
          </cell>
          <cell r="K13">
            <v>1843</v>
          </cell>
          <cell r="L13">
            <v>1991</v>
          </cell>
          <cell r="M13">
            <v>2079</v>
          </cell>
          <cell r="N13">
            <v>2225</v>
          </cell>
          <cell r="O13">
            <v>2356</v>
          </cell>
          <cell r="P13">
            <v>2470</v>
          </cell>
          <cell r="Q13">
            <v>2570</v>
          </cell>
          <cell r="R13">
            <v>2659</v>
          </cell>
          <cell r="S13">
            <v>2702</v>
          </cell>
          <cell r="T13">
            <v>2698</v>
          </cell>
          <cell r="U13">
            <v>2625</v>
          </cell>
          <cell r="V13">
            <v>2520</v>
          </cell>
          <cell r="W13">
            <v>2428</v>
          </cell>
          <cell r="X13">
            <v>2356</v>
          </cell>
          <cell r="Y13">
            <v>2204</v>
          </cell>
          <cell r="Z13">
            <v>2013</v>
          </cell>
          <cell r="AA13">
            <v>1839</v>
          </cell>
        </row>
      </sheetData>
      <sheetData sheetId="12"/>
      <sheetData sheetId="13"/>
      <sheetData sheetId="14"/>
      <sheetData sheetId="15"/>
      <sheetData sheetId="16">
        <row r="3">
          <cell r="C3">
            <v>42199</v>
          </cell>
        </row>
        <row r="187">
          <cell r="M187">
            <v>-191</v>
          </cell>
          <cell r="N187">
            <v>-191</v>
          </cell>
          <cell r="O187">
            <v>-191</v>
          </cell>
          <cell r="P187">
            <v>-191</v>
          </cell>
          <cell r="Q187">
            <v>-191</v>
          </cell>
          <cell r="R187">
            <v>-191</v>
          </cell>
          <cell r="S187">
            <v>-191</v>
          </cell>
          <cell r="T187">
            <v>-191</v>
          </cell>
          <cell r="U187">
            <v>-191</v>
          </cell>
          <cell r="V187">
            <v>-191</v>
          </cell>
          <cell r="W187">
            <v>-191</v>
          </cell>
          <cell r="X187">
            <v>-191</v>
          </cell>
          <cell r="Y187">
            <v>-191</v>
          </cell>
          <cell r="Z187">
            <v>-191</v>
          </cell>
          <cell r="AA187">
            <v>-191</v>
          </cell>
          <cell r="AB187">
            <v>-191</v>
          </cell>
          <cell r="AC187">
            <v>-191</v>
          </cell>
          <cell r="AD187">
            <v>-191</v>
          </cell>
          <cell r="AE187">
            <v>-191</v>
          </cell>
          <cell r="AF187">
            <v>-191</v>
          </cell>
          <cell r="AG187">
            <v>-191</v>
          </cell>
          <cell r="AH187">
            <v>-191</v>
          </cell>
          <cell r="AI187">
            <v>-191</v>
          </cell>
          <cell r="AJ187">
            <v>-191</v>
          </cell>
        </row>
        <row r="188">
          <cell r="M188">
            <v>-375</v>
          </cell>
          <cell r="N188">
            <v>-375</v>
          </cell>
          <cell r="O188">
            <v>-375</v>
          </cell>
          <cell r="P188">
            <v>-375</v>
          </cell>
          <cell r="Q188">
            <v>-375</v>
          </cell>
          <cell r="R188">
            <v>-375</v>
          </cell>
          <cell r="S188">
            <v>-375</v>
          </cell>
          <cell r="T188">
            <v>-375</v>
          </cell>
          <cell r="U188">
            <v>-375</v>
          </cell>
          <cell r="V188">
            <v>-375</v>
          </cell>
          <cell r="W188">
            <v>-375</v>
          </cell>
          <cell r="X188">
            <v>-375</v>
          </cell>
          <cell r="Y188">
            <v>-375</v>
          </cell>
          <cell r="Z188">
            <v>-375</v>
          </cell>
          <cell r="AA188">
            <v>-375</v>
          </cell>
          <cell r="AB188">
            <v>-375</v>
          </cell>
          <cell r="AC188">
            <v>-375</v>
          </cell>
          <cell r="AD188">
            <v>-375</v>
          </cell>
          <cell r="AE188">
            <v>-375</v>
          </cell>
          <cell r="AF188">
            <v>-375</v>
          </cell>
          <cell r="AG188">
            <v>-375</v>
          </cell>
          <cell r="AH188">
            <v>-375</v>
          </cell>
          <cell r="AI188">
            <v>-375</v>
          </cell>
          <cell r="AJ188">
            <v>-375</v>
          </cell>
        </row>
        <row r="191">
          <cell r="M191">
            <v>-54</v>
          </cell>
          <cell r="N191">
            <v>-54</v>
          </cell>
          <cell r="O191">
            <v>-54</v>
          </cell>
          <cell r="P191">
            <v>-54</v>
          </cell>
          <cell r="Q191">
            <v>-54</v>
          </cell>
          <cell r="R191">
            <v>-54</v>
          </cell>
          <cell r="S191">
            <v>-54</v>
          </cell>
          <cell r="T191">
            <v>-54</v>
          </cell>
          <cell r="U191">
            <v>-54</v>
          </cell>
          <cell r="V191">
            <v>-54</v>
          </cell>
          <cell r="W191">
            <v>-54</v>
          </cell>
          <cell r="X191">
            <v>-54</v>
          </cell>
          <cell r="Y191">
            <v>-54</v>
          </cell>
          <cell r="Z191">
            <v>-54</v>
          </cell>
          <cell r="AA191">
            <v>-54</v>
          </cell>
          <cell r="AB191">
            <v>-54</v>
          </cell>
          <cell r="AC191">
            <v>-54</v>
          </cell>
          <cell r="AD191">
            <v>-54</v>
          </cell>
          <cell r="AE191">
            <v>-54</v>
          </cell>
          <cell r="AF191">
            <v>-54</v>
          </cell>
          <cell r="AG191">
            <v>-54</v>
          </cell>
          <cell r="AH191">
            <v>-54</v>
          </cell>
          <cell r="AI191">
            <v>-54</v>
          </cell>
          <cell r="AJ191">
            <v>-54</v>
          </cell>
        </row>
        <row r="192">
          <cell r="M192">
            <v>-54</v>
          </cell>
          <cell r="N192">
            <v>-54</v>
          </cell>
          <cell r="O192">
            <v>-54</v>
          </cell>
          <cell r="P192">
            <v>-54</v>
          </cell>
          <cell r="Q192">
            <v>-54</v>
          </cell>
          <cell r="R192">
            <v>-54</v>
          </cell>
          <cell r="S192">
            <v>-54</v>
          </cell>
          <cell r="T192">
            <v>-54</v>
          </cell>
          <cell r="U192">
            <v>-54</v>
          </cell>
          <cell r="V192">
            <v>-54</v>
          </cell>
          <cell r="W192">
            <v>-54</v>
          </cell>
          <cell r="X192">
            <v>-54</v>
          </cell>
          <cell r="Y192">
            <v>-54</v>
          </cell>
          <cell r="Z192">
            <v>-54</v>
          </cell>
          <cell r="AA192">
            <v>-54</v>
          </cell>
          <cell r="AB192">
            <v>-54</v>
          </cell>
          <cell r="AC192">
            <v>-54</v>
          </cell>
          <cell r="AD192">
            <v>-54</v>
          </cell>
          <cell r="AE192">
            <v>-54</v>
          </cell>
          <cell r="AF192">
            <v>-54</v>
          </cell>
          <cell r="AG192">
            <v>-54</v>
          </cell>
          <cell r="AH192">
            <v>-54</v>
          </cell>
          <cell r="AI192">
            <v>-54</v>
          </cell>
          <cell r="AJ192">
            <v>-54</v>
          </cell>
        </row>
        <row r="193">
          <cell r="M193">
            <v>-56</v>
          </cell>
          <cell r="N193">
            <v>-56</v>
          </cell>
          <cell r="O193">
            <v>-56</v>
          </cell>
          <cell r="P193">
            <v>-56</v>
          </cell>
          <cell r="Q193">
            <v>-56</v>
          </cell>
          <cell r="R193">
            <v>-56</v>
          </cell>
          <cell r="S193">
            <v>-56</v>
          </cell>
          <cell r="T193">
            <v>-56</v>
          </cell>
          <cell r="U193">
            <v>-56</v>
          </cell>
          <cell r="V193">
            <v>-56</v>
          </cell>
          <cell r="W193">
            <v>-56</v>
          </cell>
          <cell r="X193">
            <v>-56</v>
          </cell>
          <cell r="Y193">
            <v>-56</v>
          </cell>
          <cell r="Z193">
            <v>-56</v>
          </cell>
          <cell r="AA193">
            <v>-56</v>
          </cell>
          <cell r="AB193">
            <v>-56</v>
          </cell>
          <cell r="AC193">
            <v>-56</v>
          </cell>
          <cell r="AD193">
            <v>-56</v>
          </cell>
          <cell r="AE193">
            <v>-56</v>
          </cell>
          <cell r="AF193">
            <v>-56</v>
          </cell>
          <cell r="AG193">
            <v>-56</v>
          </cell>
          <cell r="AH193">
            <v>-56</v>
          </cell>
          <cell r="AI193">
            <v>-56</v>
          </cell>
          <cell r="AJ193">
            <v>-56</v>
          </cell>
        </row>
        <row r="194">
          <cell r="M194">
            <v>-56</v>
          </cell>
          <cell r="N194">
            <v>-56</v>
          </cell>
          <cell r="O194">
            <v>-56</v>
          </cell>
          <cell r="P194">
            <v>-56</v>
          </cell>
          <cell r="Q194">
            <v>-56</v>
          </cell>
          <cell r="R194">
            <v>-56</v>
          </cell>
          <cell r="S194">
            <v>-56</v>
          </cell>
          <cell r="T194">
            <v>-56</v>
          </cell>
          <cell r="U194">
            <v>-56</v>
          </cell>
          <cell r="V194">
            <v>-56</v>
          </cell>
          <cell r="W194">
            <v>-56</v>
          </cell>
          <cell r="X194">
            <v>-56</v>
          </cell>
          <cell r="Y194">
            <v>-56</v>
          </cell>
          <cell r="Z194">
            <v>-56</v>
          </cell>
          <cell r="AA194">
            <v>-56</v>
          </cell>
          <cell r="AB194">
            <v>-56</v>
          </cell>
          <cell r="AC194">
            <v>-56</v>
          </cell>
          <cell r="AD194">
            <v>-56</v>
          </cell>
          <cell r="AE194">
            <v>-56</v>
          </cell>
          <cell r="AF194">
            <v>-56</v>
          </cell>
          <cell r="AG194">
            <v>-56</v>
          </cell>
          <cell r="AH194">
            <v>-56</v>
          </cell>
          <cell r="AI194">
            <v>-56</v>
          </cell>
          <cell r="AJ194">
            <v>-56</v>
          </cell>
        </row>
        <row r="195">
          <cell r="M195">
            <v>-56</v>
          </cell>
          <cell r="N195">
            <v>-56</v>
          </cell>
          <cell r="O195">
            <v>-56</v>
          </cell>
          <cell r="P195">
            <v>-56</v>
          </cell>
          <cell r="Q195">
            <v>-56</v>
          </cell>
          <cell r="R195">
            <v>-56</v>
          </cell>
          <cell r="S195">
            <v>-56</v>
          </cell>
          <cell r="T195">
            <v>-56</v>
          </cell>
          <cell r="U195">
            <v>-56</v>
          </cell>
          <cell r="V195">
            <v>-56</v>
          </cell>
          <cell r="W195">
            <v>-56</v>
          </cell>
          <cell r="X195">
            <v>-56</v>
          </cell>
          <cell r="Y195">
            <v>-56</v>
          </cell>
          <cell r="Z195">
            <v>-56</v>
          </cell>
          <cell r="AA195">
            <v>-56</v>
          </cell>
          <cell r="AB195">
            <v>-56</v>
          </cell>
          <cell r="AC195">
            <v>-56</v>
          </cell>
          <cell r="AD195">
            <v>-56</v>
          </cell>
          <cell r="AE195">
            <v>-56</v>
          </cell>
          <cell r="AF195">
            <v>-56</v>
          </cell>
          <cell r="AG195">
            <v>-56</v>
          </cell>
          <cell r="AH195">
            <v>-56</v>
          </cell>
          <cell r="AI195">
            <v>-56</v>
          </cell>
          <cell r="AJ195">
            <v>-56</v>
          </cell>
        </row>
        <row r="197">
          <cell r="M197">
            <v>-412</v>
          </cell>
          <cell r="N197">
            <v>-412</v>
          </cell>
          <cell r="O197">
            <v>-412</v>
          </cell>
          <cell r="P197">
            <v>-412</v>
          </cell>
          <cell r="Q197">
            <v>-412</v>
          </cell>
          <cell r="R197">
            <v>-412</v>
          </cell>
          <cell r="S197">
            <v>-412</v>
          </cell>
          <cell r="T197">
            <v>-412</v>
          </cell>
          <cell r="U197">
            <v>-412</v>
          </cell>
          <cell r="V197">
            <v>-412</v>
          </cell>
          <cell r="W197">
            <v>-412</v>
          </cell>
          <cell r="X197">
            <v>-309</v>
          </cell>
          <cell r="Y197">
            <v>-412</v>
          </cell>
          <cell r="Z197">
            <v>-412</v>
          </cell>
          <cell r="AA197">
            <v>-412</v>
          </cell>
          <cell r="AB197">
            <v>-412</v>
          </cell>
          <cell r="AC197">
            <v>-412</v>
          </cell>
          <cell r="AD197">
            <v>-412</v>
          </cell>
          <cell r="AE197">
            <v>-412</v>
          </cell>
          <cell r="AF197">
            <v>-412</v>
          </cell>
          <cell r="AG197">
            <v>-412</v>
          </cell>
          <cell r="AH197">
            <v>-412</v>
          </cell>
          <cell r="AI197">
            <v>-412</v>
          </cell>
          <cell r="AJ197">
            <v>-412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42198.532667361113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f>'[1]TEP FORECAST'!C3</f>
        <v>42199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f>MAX([1]SRSG!D4:AA4)</f>
        <v>1990</v>
      </c>
      <c r="R14" s="22" t="s">
        <v>14</v>
      </c>
      <c r="S14" s="19"/>
      <c r="T14" s="20"/>
      <c r="U14" s="23">
        <f>MAX([1]SRSG!D13:AA13)</f>
        <v>2702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f>IF('[1]TEP OVERVIEW'!E44+$C18+SUM('[1]TEP FORECAST'!M191:M192)&gt;$C$18,108,'[1]TEP OVERVIEW'!E44+$C18+SUM('[1]TEP FORECAST'!M191:M192))</f>
        <v>10</v>
      </c>
      <c r="E18" s="35">
        <f>IF('[1]TEP OVERVIEW'!F44+$C18+SUM('[1]TEP FORECAST'!N191:N192)&gt;$C$18,108,'[1]TEP OVERVIEW'!F44+$C18+SUM('[1]TEP FORECAST'!N191:N192))</f>
        <v>10</v>
      </c>
      <c r="F18" s="35">
        <f>IF('[1]TEP OVERVIEW'!G44+$C18+SUM('[1]TEP FORECAST'!O191:O192)&gt;$C$18,108,'[1]TEP OVERVIEW'!G44+$C18+SUM('[1]TEP FORECAST'!O191:O192))</f>
        <v>10</v>
      </c>
      <c r="G18" s="35">
        <f>IF('[1]TEP OVERVIEW'!H44+$C18+SUM('[1]TEP FORECAST'!P191:P192)&gt;$C$18,108,'[1]TEP OVERVIEW'!H44+$C18+SUM('[1]TEP FORECAST'!P191:P192))</f>
        <v>10</v>
      </c>
      <c r="H18" s="35">
        <f>IF('[1]TEP OVERVIEW'!I44+$C18+SUM('[1]TEP FORECAST'!Q191:Q192)&gt;$C$18,108,'[1]TEP OVERVIEW'!I44+$C18+SUM('[1]TEP FORECAST'!Q191:Q192))</f>
        <v>10</v>
      </c>
      <c r="I18" s="35">
        <f>IF('[1]TEP OVERVIEW'!J44+$C18+SUM('[1]TEP FORECAST'!R191:R192)&gt;$C$18,108,'[1]TEP OVERVIEW'!J44+$C18+SUM('[1]TEP FORECAST'!R191:R192))</f>
        <v>10</v>
      </c>
      <c r="J18" s="35">
        <f>IF('[1]TEP OVERVIEW'!K44+$C18+SUM('[1]TEP FORECAST'!S191:S192)&gt;$C$18,108,'[1]TEP OVERVIEW'!K44+$C18+SUM('[1]TEP FORECAST'!S191:S192))</f>
        <v>100</v>
      </c>
      <c r="K18" s="35">
        <f>IF('[1]TEP OVERVIEW'!L44+$C18+SUM('[1]TEP FORECAST'!T191:T192)&gt;$C$18,108,'[1]TEP OVERVIEW'!L44+$C18+SUM('[1]TEP FORECAST'!T191:T192))</f>
        <v>100</v>
      </c>
      <c r="L18" s="35">
        <f>IF('[1]TEP OVERVIEW'!M44+$C18+SUM('[1]TEP FORECAST'!U191:U192)&gt;$C$18,108,'[1]TEP OVERVIEW'!M44+$C18+SUM('[1]TEP FORECAST'!U191:U192))</f>
        <v>100</v>
      </c>
      <c r="M18" s="35">
        <f>IF('[1]TEP OVERVIEW'!N44+$C18+SUM('[1]TEP FORECAST'!V191:V192)&gt;$C$18,108,'[1]TEP OVERVIEW'!N44+$C18+SUM('[1]TEP FORECAST'!V191:V192))</f>
        <v>100</v>
      </c>
      <c r="N18" s="35">
        <f>IF('[1]TEP OVERVIEW'!O44+$C18+SUM('[1]TEP FORECAST'!W191:W192)&gt;$C$18,108,'[1]TEP OVERVIEW'!O44+$C18+SUM('[1]TEP FORECAST'!W191:W192))</f>
        <v>100</v>
      </c>
      <c r="O18" s="35">
        <f>IF('[1]TEP OVERVIEW'!P44+$C18+SUM('[1]TEP FORECAST'!X191:X192)&gt;$C$18,108,'[1]TEP OVERVIEW'!P44+$C18+SUM('[1]TEP FORECAST'!X191:X192))</f>
        <v>100</v>
      </c>
      <c r="P18" s="35">
        <f>IF('[1]TEP OVERVIEW'!Q44+$C18+SUM('[1]TEP FORECAST'!Y191:Y192)&gt;$C$18,108,'[1]TEP OVERVIEW'!Q44+$C18+SUM('[1]TEP FORECAST'!Y191:Y192))</f>
        <v>100</v>
      </c>
      <c r="Q18" s="35">
        <f>IF('[1]TEP OVERVIEW'!R44+$C18+SUM('[1]TEP FORECAST'!Z191:Z192)&gt;$C$18,108,'[1]TEP OVERVIEW'!R44+$C18+SUM('[1]TEP FORECAST'!Z191:Z192))</f>
        <v>100</v>
      </c>
      <c r="R18" s="35">
        <f>IF('[1]TEP OVERVIEW'!S44+$C18+SUM('[1]TEP FORECAST'!AA191:AA192)&gt;$C$18,108,'[1]TEP OVERVIEW'!S44+$C18+SUM('[1]TEP FORECAST'!AA191:AA192))</f>
        <v>100</v>
      </c>
      <c r="S18" s="35">
        <f>IF('[1]TEP OVERVIEW'!T44+$C18+SUM('[1]TEP FORECAST'!AB191:AB192)&gt;$C$18,108,'[1]TEP OVERVIEW'!T44+$C18+SUM('[1]TEP FORECAST'!AB191:AB192))</f>
        <v>100</v>
      </c>
      <c r="T18" s="35">
        <f>IF('[1]TEP OVERVIEW'!U44+$C18+SUM('[1]TEP FORECAST'!AC191:AC192)&gt;$C$18,108,'[1]TEP OVERVIEW'!U44+$C18+SUM('[1]TEP FORECAST'!AC191:AC192))</f>
        <v>100</v>
      </c>
      <c r="U18" s="35">
        <f>IF('[1]TEP OVERVIEW'!V44+$C18+SUM('[1]TEP FORECAST'!AD191:AD192)&gt;$C$18,108,'[1]TEP OVERVIEW'!V44+$C18+SUM('[1]TEP FORECAST'!AD191:AD192))</f>
        <v>100</v>
      </c>
      <c r="V18" s="35">
        <f>IF('[1]TEP OVERVIEW'!W44+$C18+SUM('[1]TEP FORECAST'!AE191:AE192)&gt;$C$18,108,'[1]TEP OVERVIEW'!W44+$C18+SUM('[1]TEP FORECAST'!AE191:AE192))</f>
        <v>100</v>
      </c>
      <c r="W18" s="35">
        <f>IF('[1]TEP OVERVIEW'!X44+$C18+SUM('[1]TEP FORECAST'!AF191:AF192)&gt;$C$18,108,'[1]TEP OVERVIEW'!X44+$C18+SUM('[1]TEP FORECAST'!AF191:AF192))</f>
        <v>100</v>
      </c>
      <c r="X18" s="35">
        <f>IF('[1]TEP OVERVIEW'!Y44+$C18+SUM('[1]TEP FORECAST'!AG191:AG192)&gt;$C$18,108,'[1]TEP OVERVIEW'!Y44+$C18+SUM('[1]TEP FORECAST'!AG191:AG192))</f>
        <v>100</v>
      </c>
      <c r="Y18" s="35">
        <f>IF('[1]TEP OVERVIEW'!Z44+$C18+SUM('[1]TEP FORECAST'!AH191:AH192)&gt;$C$18,108,'[1]TEP OVERVIEW'!Z44+$C18+SUM('[1]TEP FORECAST'!AH191:AH192))</f>
        <v>100</v>
      </c>
      <c r="Z18" s="35">
        <f>IF('[1]TEP OVERVIEW'!AA44+$C18+SUM('[1]TEP FORECAST'!AI191:AI192)&gt;$C$18,108,'[1]TEP OVERVIEW'!AA44+$C18+SUM('[1]TEP FORECAST'!AI191:AI192))</f>
        <v>10</v>
      </c>
      <c r="AA18" s="35">
        <f>IF('[1]TEP OVERVIEW'!AB44+$C18+SUM('[1]TEP FORECAST'!AJ191:AJ192)&gt;$C$18,108,'[1]TEP OVERVIEW'!AB44+$C18+SUM('[1]TEP FORECAST'!AJ191:AJ192))</f>
        <v>10</v>
      </c>
      <c r="AB18" s="35">
        <f t="shared" ref="AB18:AB27" si="0">AA18</f>
        <v>10</v>
      </c>
      <c r="AC18" s="36">
        <f>SUM(D18:AA18)</f>
        <v>1680</v>
      </c>
      <c r="AJ18" s="35">
        <f>$C19-[1]DYNAMICS!I51+[1]MSR!O13</f>
        <v>77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f>IF($C19-[1]DYNAMICS!G51+'[1]TEP LOSSES-MONTHLY'!M31+IF([1]MSR!M13&lt;0,[1]MSR!M13,0)&lt;0,0,$C19-[1]DYNAMICS!G51+'[1]TEP LOSSES-MONTHLY'!M31+IF([1]MSR!M13&lt;0,[1]MSR!M13,0))</f>
        <v>77</v>
      </c>
      <c r="E19" s="35">
        <f>IF($C19-[1]DYNAMICS!H51+'[1]TEP LOSSES-MONTHLY'!N31+IF([1]MSR!N13&lt;0,[1]MSR!N13,0)&lt;0,0,$C19-[1]DYNAMICS!H51+'[1]TEP LOSSES-MONTHLY'!N31+IF([1]MSR!N13&lt;0,[1]MSR!N13,0))</f>
        <v>77</v>
      </c>
      <c r="F19" s="35">
        <f>IF($C19-[1]DYNAMICS!I51+'[1]TEP LOSSES-MONTHLY'!O31+IF([1]MSR!O13&lt;0,[1]MSR!O13,0)&lt;0,0,$C19-[1]DYNAMICS!I51+'[1]TEP LOSSES-MONTHLY'!O31+IF([1]MSR!O13&lt;0,[1]MSR!O13,0))</f>
        <v>77</v>
      </c>
      <c r="G19" s="35">
        <f>IF($C19-[1]DYNAMICS!J51+'[1]TEP LOSSES-MONTHLY'!P31+IF([1]MSR!P13&lt;0,[1]MSR!P13,0)&lt;0,0,$C19-[1]DYNAMICS!J51+'[1]TEP LOSSES-MONTHLY'!P31+IF([1]MSR!P13&lt;0,[1]MSR!P13,0))</f>
        <v>77</v>
      </c>
      <c r="H19" s="35">
        <f>IF($C19-[1]DYNAMICS!K51+'[1]TEP LOSSES-MONTHLY'!Q31+IF([1]MSR!Q13&lt;0,[1]MSR!Q13,0)&lt;0,0,$C19-[1]DYNAMICS!K51+'[1]TEP LOSSES-MONTHLY'!Q31+IF([1]MSR!Q13&lt;0,[1]MSR!Q13,0))</f>
        <v>77</v>
      </c>
      <c r="I19" s="35">
        <f>IF($C19-[1]DYNAMICS!L51+'[1]TEP LOSSES-MONTHLY'!R31+IF([1]MSR!R13&lt;0,[1]MSR!R13,0)&lt;0,0,$C19-[1]DYNAMICS!L51+'[1]TEP LOSSES-MONTHLY'!R31+IF([1]MSR!R13&lt;0,[1]MSR!R13,0))</f>
        <v>77</v>
      </c>
      <c r="J19" s="35">
        <f>IF($C19-[1]DYNAMICS!M51+'[1]TEP LOSSES-MONTHLY'!S31+IF([1]MSR!S13&lt;0,[1]MSR!S13,0)&lt;0,0,$C19-[1]DYNAMICS!M51+'[1]TEP LOSSES-MONTHLY'!S31+IF([1]MSR!S13&lt;0,[1]MSR!S13,0))</f>
        <v>102</v>
      </c>
      <c r="K19" s="35">
        <f>IF($C19-[1]DYNAMICS!N51+'[1]TEP LOSSES-MONTHLY'!T31+IF([1]MSR!T13&lt;0,[1]MSR!T13,0)&lt;0,0,$C19-[1]DYNAMICS!N51+'[1]TEP LOSSES-MONTHLY'!T31+IF([1]MSR!T13&lt;0,[1]MSR!T13,0))</f>
        <v>102</v>
      </c>
      <c r="L19" s="35">
        <f>IF($C19-[1]DYNAMICS!O51+'[1]TEP LOSSES-MONTHLY'!U31+IF([1]MSR!U13&lt;0,[1]MSR!U13,0)&lt;0,0,$C19-[1]DYNAMICS!O51+'[1]TEP LOSSES-MONTHLY'!U31+IF([1]MSR!U13&lt;0,[1]MSR!U13,0))</f>
        <v>102</v>
      </c>
      <c r="M19" s="35">
        <f>IF($C19-[1]DYNAMICS!P51+'[1]TEP LOSSES-MONTHLY'!V31+IF([1]MSR!V13&lt;0,[1]MSR!V13,0)&lt;0,0,$C19-[1]DYNAMICS!P51+'[1]TEP LOSSES-MONTHLY'!V31+IF([1]MSR!V13&lt;0,[1]MSR!V13,0))</f>
        <v>102</v>
      </c>
      <c r="N19" s="35">
        <f>IF($C19-[1]DYNAMICS!Q51+'[1]TEP LOSSES-MONTHLY'!W31+IF([1]MSR!W13&lt;0,[1]MSR!W13,0)&lt;0,0,$C19-[1]DYNAMICS!Q51+'[1]TEP LOSSES-MONTHLY'!W31+IF([1]MSR!W13&lt;0,[1]MSR!W13,0))</f>
        <v>102</v>
      </c>
      <c r="O19" s="35">
        <f>IF($C19-[1]DYNAMICS!R51+'[1]TEP LOSSES-MONTHLY'!X31+IF([1]MSR!X13&lt;0,[1]MSR!X13,0)&lt;0,0,$C19-[1]DYNAMICS!R51+'[1]TEP LOSSES-MONTHLY'!X31+IF([1]MSR!X13&lt;0,[1]MSR!X13,0))</f>
        <v>102</v>
      </c>
      <c r="P19" s="35">
        <f>IF($C19-[1]DYNAMICS!S51+'[1]TEP LOSSES-MONTHLY'!Y31+IF([1]MSR!Y13&lt;0,[1]MSR!Y13,0)&lt;0,0,$C19-[1]DYNAMICS!S51+'[1]TEP LOSSES-MONTHLY'!Y31+IF([1]MSR!Y13&lt;0,[1]MSR!Y13,0))</f>
        <v>102</v>
      </c>
      <c r="Q19" s="35">
        <f>IF($C19-[1]DYNAMICS!T51+'[1]TEP LOSSES-MONTHLY'!Z31+IF([1]MSR!Z13&lt;0,[1]MSR!Z13,0)&lt;0,0,$C19-[1]DYNAMICS!T51+'[1]TEP LOSSES-MONTHLY'!Z31+IF([1]MSR!Z13&lt;0,[1]MSR!Z13,0))</f>
        <v>102</v>
      </c>
      <c r="R19" s="35">
        <f>IF($C19-[1]DYNAMICS!U51+'[1]TEP LOSSES-MONTHLY'!AA31+IF([1]MSR!AA13&lt;0,[1]MSR!AA13,0)&lt;0,0,$C19-[1]DYNAMICS!U51+'[1]TEP LOSSES-MONTHLY'!AA31+IF([1]MSR!AA13&lt;0,[1]MSR!AA13,0))</f>
        <v>102</v>
      </c>
      <c r="S19" s="35">
        <f>IF($C19-[1]DYNAMICS!V51+'[1]TEP LOSSES-MONTHLY'!AB31+IF([1]MSR!AB13&lt;0,[1]MSR!AB13,0)&lt;0,0,$C19-[1]DYNAMICS!V51+'[1]TEP LOSSES-MONTHLY'!AB31+IF([1]MSR!AB13&lt;0,[1]MSR!AB13,0))</f>
        <v>102</v>
      </c>
      <c r="T19" s="35">
        <f>IF($C19-[1]DYNAMICS!W51+'[1]TEP LOSSES-MONTHLY'!AC31+IF([1]MSR!AC13&lt;0,[1]MSR!AC13,0)&lt;0,0,$C19-[1]DYNAMICS!W51+'[1]TEP LOSSES-MONTHLY'!AC31+IF([1]MSR!AC13&lt;0,[1]MSR!AC13,0))</f>
        <v>102</v>
      </c>
      <c r="U19" s="35">
        <f>IF($C19-[1]DYNAMICS!X51+'[1]TEP LOSSES-MONTHLY'!AD31+IF([1]MSR!AD13&lt;0,[1]MSR!AD13,0)&lt;0,0,$C19-[1]DYNAMICS!X51+'[1]TEP LOSSES-MONTHLY'!AD31+IF([1]MSR!AD13&lt;0,[1]MSR!AD13,0))</f>
        <v>102</v>
      </c>
      <c r="V19" s="35">
        <f>IF($C19-[1]DYNAMICS!Y51+'[1]TEP LOSSES-MONTHLY'!AE31+IF([1]MSR!AE13&lt;0,[1]MSR!AE13,0)&lt;0,0,$C19-[1]DYNAMICS!Y51+'[1]TEP LOSSES-MONTHLY'!AE31+IF([1]MSR!AE13&lt;0,[1]MSR!AE13,0))</f>
        <v>102</v>
      </c>
      <c r="W19" s="35">
        <f>IF($C19-[1]DYNAMICS!Z51+'[1]TEP LOSSES-MONTHLY'!AF31+IF([1]MSR!AF13&lt;0,[1]MSR!AF13,0)&lt;0,0,$C19-[1]DYNAMICS!Z51+'[1]TEP LOSSES-MONTHLY'!AF31+IF([1]MSR!AF13&lt;0,[1]MSR!AF13,0))</f>
        <v>102</v>
      </c>
      <c r="X19" s="35">
        <f>IF($C19-[1]DYNAMICS!AA51+'[1]TEP LOSSES-MONTHLY'!AG31+IF([1]MSR!AG13&lt;0,[1]MSR!AG13,0)&lt;0,0,$C19-[1]DYNAMICS!AA51+'[1]TEP LOSSES-MONTHLY'!AG31+IF([1]MSR!AG13&lt;0,[1]MSR!AG13,0))</f>
        <v>102</v>
      </c>
      <c r="Y19" s="35">
        <f>IF($C19-[1]DYNAMICS!AB51+'[1]TEP LOSSES-MONTHLY'!AH31+IF([1]MSR!AH13&lt;0,[1]MSR!AH13,0)&lt;0,0,$C19-[1]DYNAMICS!AB51+'[1]TEP LOSSES-MONTHLY'!AH31+IF([1]MSR!AH13&lt;0,[1]MSR!AH13,0))</f>
        <v>102</v>
      </c>
      <c r="Z19" s="35">
        <f>IF($C19-[1]DYNAMICS!AC51+'[1]TEP LOSSES-MONTHLY'!AI31+IF([1]MSR!AI13&lt;0,[1]MSR!AI13,0)&lt;0,0,$C19-[1]DYNAMICS!AC51+'[1]TEP LOSSES-MONTHLY'!AI31+IF([1]MSR!AI13&lt;0,[1]MSR!AI13,0))</f>
        <v>77</v>
      </c>
      <c r="AA19" s="35">
        <f>IF($C19-[1]DYNAMICS!AD51+'[1]TEP LOSSES-MONTHLY'!AJ31+IF([1]MSR!AJ13&lt;0,[1]MSR!AJ13,0)&lt;0,0,$C19-[1]DYNAMICS!AD51+'[1]TEP LOSSES-MONTHLY'!AJ31+IF([1]MSR!AJ13&lt;0,[1]MSR!AJ13,0))</f>
        <v>77</v>
      </c>
      <c r="AB19" s="35">
        <f t="shared" si="0"/>
        <v>77</v>
      </c>
      <c r="AC19" s="36">
        <f t="shared" ref="AC19:AC43" si="2">SUM(D19:AA19)</f>
        <v>2248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f>('[1]TEP OVERVIEW'!E46+$C20+SUM('[1]TEP FORECAST'!M187:M188)+'[1]TEP SCHEDULES'!M168+'[1]TEP LOSSES-MONTHLY'!M141)+IF(('[1]TEP OVERVIEW'!E46+$C20+SUM('[1]TEP FORECAST'!M187:M188)+'[1]TEP SCHEDULES'!M168+'[1]TEP LOSSES-MONTHLY'!M141)+25&gt;278,278-('[1]TEP OVERVIEW'!E46+$C20+SUM('[1]TEP FORECAST'!M187:M188)+'[1]TEP SCHEDULES'!M168+'[1]TEP LOSSES-MONTHLY'!M141),-25)</f>
        <v>64</v>
      </c>
      <c r="E20" s="35">
        <f>('[1]TEP OVERVIEW'!F46+$C20+SUM('[1]TEP FORECAST'!N187:N188)+'[1]TEP SCHEDULES'!N168+'[1]TEP LOSSES-MONTHLY'!N141)+IF(('[1]TEP OVERVIEW'!F46+$C20+SUM('[1]TEP FORECAST'!N187:N188)+'[1]TEP SCHEDULES'!N168+'[1]TEP LOSSES-MONTHLY'!N141)+25&gt;278,278-('[1]TEP OVERVIEW'!F46+$C20+SUM('[1]TEP FORECAST'!N187:N188)+'[1]TEP SCHEDULES'!N168+'[1]TEP LOSSES-MONTHLY'!N141),-25)</f>
        <v>64</v>
      </c>
      <c r="F20" s="35">
        <f>('[1]TEP OVERVIEW'!G46+$C20+SUM('[1]TEP FORECAST'!O187:O188)+'[1]TEP SCHEDULES'!O168+'[1]TEP LOSSES-MONTHLY'!O141)+IF(('[1]TEP OVERVIEW'!G46+$C20+SUM('[1]TEP FORECAST'!O187:O188)+'[1]TEP SCHEDULES'!O168+'[1]TEP LOSSES-MONTHLY'!O141)+25&gt;278,278-('[1]TEP OVERVIEW'!G46+$C20+SUM('[1]TEP FORECAST'!O187:O188)+'[1]TEP SCHEDULES'!O168+'[1]TEP LOSSES-MONTHLY'!O141),-25)</f>
        <v>64</v>
      </c>
      <c r="G20" s="35">
        <f>('[1]TEP OVERVIEW'!H46+$C20+SUM('[1]TEP FORECAST'!P187:P188)+'[1]TEP SCHEDULES'!P168+'[1]TEP LOSSES-MONTHLY'!P141)+IF(('[1]TEP OVERVIEW'!H46+$C20+SUM('[1]TEP FORECAST'!P187:P188)+'[1]TEP SCHEDULES'!P168+'[1]TEP LOSSES-MONTHLY'!P141)+25&gt;278,278-('[1]TEP OVERVIEW'!H46+$C20+SUM('[1]TEP FORECAST'!P187:P188)+'[1]TEP SCHEDULES'!P168+'[1]TEP LOSSES-MONTHLY'!P141),-25)</f>
        <v>64</v>
      </c>
      <c r="H20" s="35">
        <f>('[1]TEP OVERVIEW'!I46+$C20+SUM('[1]TEP FORECAST'!Q187:Q188)+'[1]TEP SCHEDULES'!Q168+'[1]TEP LOSSES-MONTHLY'!Q141)+IF(('[1]TEP OVERVIEW'!I46+$C20+SUM('[1]TEP FORECAST'!Q187:Q188)+'[1]TEP SCHEDULES'!Q168+'[1]TEP LOSSES-MONTHLY'!Q141)+25&gt;278,278-('[1]TEP OVERVIEW'!I46+$C20+SUM('[1]TEP FORECAST'!Q187:Q188)+'[1]TEP SCHEDULES'!Q168+'[1]TEP LOSSES-MONTHLY'!Q141),-25)</f>
        <v>64</v>
      </c>
      <c r="I20" s="35">
        <f>('[1]TEP OVERVIEW'!J46+$C20+SUM('[1]TEP FORECAST'!R187:R188)+'[1]TEP SCHEDULES'!R168+'[1]TEP LOSSES-MONTHLY'!R141)+IF(('[1]TEP OVERVIEW'!J46+$C20+SUM('[1]TEP FORECAST'!R187:R188)+'[1]TEP SCHEDULES'!R168+'[1]TEP LOSSES-MONTHLY'!R141)+25&gt;278,278-('[1]TEP OVERVIEW'!J46+$C20+SUM('[1]TEP FORECAST'!R187:R188)+'[1]TEP SCHEDULES'!R168+'[1]TEP LOSSES-MONTHLY'!R141),-25)</f>
        <v>64</v>
      </c>
      <c r="J20" s="35">
        <f>('[1]TEP OVERVIEW'!K46+$C20+SUM('[1]TEP FORECAST'!S187:S188)+'[1]TEP SCHEDULES'!S168+'[1]TEP LOSSES-MONTHLY'!S141)+IF(('[1]TEP OVERVIEW'!K46+$C20+SUM('[1]TEP FORECAST'!S187:S188)+'[1]TEP SCHEDULES'!S168+'[1]TEP LOSSES-MONTHLY'!S141)+25&gt;278,278-('[1]TEP OVERVIEW'!K46+$C20+SUM('[1]TEP FORECAST'!S187:S188)+'[1]TEP SCHEDULES'!S168+'[1]TEP LOSSES-MONTHLY'!S141),-25)</f>
        <v>127</v>
      </c>
      <c r="K20" s="35">
        <f>('[1]TEP OVERVIEW'!L46+$C20+SUM('[1]TEP FORECAST'!T187:T188)+'[1]TEP SCHEDULES'!T168+'[1]TEP LOSSES-MONTHLY'!T141)+IF(('[1]TEP OVERVIEW'!L46+$C20+SUM('[1]TEP FORECAST'!T187:T188)+'[1]TEP SCHEDULES'!T168+'[1]TEP LOSSES-MONTHLY'!T141)+25&gt;278,278-('[1]TEP OVERVIEW'!L46+$C20+SUM('[1]TEP FORECAST'!T187:T188)+'[1]TEP SCHEDULES'!T168+'[1]TEP LOSSES-MONTHLY'!T141),-25)</f>
        <v>127</v>
      </c>
      <c r="L20" s="35">
        <f>('[1]TEP OVERVIEW'!M46+$C20+SUM('[1]TEP FORECAST'!U187:U188)+'[1]TEP SCHEDULES'!U168+'[1]TEP LOSSES-MONTHLY'!U141)+IF(('[1]TEP OVERVIEW'!M46+$C20+SUM('[1]TEP FORECAST'!U187:U188)+'[1]TEP SCHEDULES'!U168+'[1]TEP LOSSES-MONTHLY'!U141)+25&gt;278,278-('[1]TEP OVERVIEW'!M46+$C20+SUM('[1]TEP FORECAST'!U187:U188)+'[1]TEP SCHEDULES'!U168+'[1]TEP LOSSES-MONTHLY'!U141),-25)</f>
        <v>127</v>
      </c>
      <c r="M20" s="35">
        <f>('[1]TEP OVERVIEW'!N46+$C20+SUM('[1]TEP FORECAST'!V187:V188)+'[1]TEP SCHEDULES'!V168+'[1]TEP LOSSES-MONTHLY'!V141)+IF(('[1]TEP OVERVIEW'!N46+$C20+SUM('[1]TEP FORECAST'!V187:V188)+'[1]TEP SCHEDULES'!V168+'[1]TEP LOSSES-MONTHLY'!V141)+25&gt;278,278-('[1]TEP OVERVIEW'!N46+$C20+SUM('[1]TEP FORECAST'!V187:V188)+'[1]TEP SCHEDULES'!V168+'[1]TEP LOSSES-MONTHLY'!V141),-25)</f>
        <v>127</v>
      </c>
      <c r="N20" s="35">
        <f>('[1]TEP OVERVIEW'!O46+$C20+SUM('[1]TEP FORECAST'!W187:W188)+'[1]TEP SCHEDULES'!W168+'[1]TEP LOSSES-MONTHLY'!W141)+IF(('[1]TEP OVERVIEW'!O46+$C20+SUM('[1]TEP FORECAST'!W187:W188)+'[1]TEP SCHEDULES'!W168+'[1]TEP LOSSES-MONTHLY'!W141)+25&gt;278,278-('[1]TEP OVERVIEW'!O46+$C20+SUM('[1]TEP FORECAST'!W187:W188)+'[1]TEP SCHEDULES'!W168+'[1]TEP LOSSES-MONTHLY'!W141),-25)</f>
        <v>127</v>
      </c>
      <c r="O20" s="35">
        <f>('[1]TEP OVERVIEW'!P46+$C20+SUM('[1]TEP FORECAST'!X187:X188)+'[1]TEP SCHEDULES'!X168+'[1]TEP LOSSES-MONTHLY'!X141)+IF(('[1]TEP OVERVIEW'!P46+$C20+SUM('[1]TEP FORECAST'!X187:X188)+'[1]TEP SCHEDULES'!X168+'[1]TEP LOSSES-MONTHLY'!X141)+25&gt;278,278-('[1]TEP OVERVIEW'!P46+$C20+SUM('[1]TEP FORECAST'!X187:X188)+'[1]TEP SCHEDULES'!X168+'[1]TEP LOSSES-MONTHLY'!X141),-25)</f>
        <v>127</v>
      </c>
      <c r="P20" s="35">
        <f>('[1]TEP OVERVIEW'!Q46+$C20+SUM('[1]TEP FORECAST'!Y187:Y188)+'[1]TEP SCHEDULES'!Y168+'[1]TEP LOSSES-MONTHLY'!Y141)+IF(('[1]TEP OVERVIEW'!Q46+$C20+SUM('[1]TEP FORECAST'!Y187:Y188)+'[1]TEP SCHEDULES'!Y168+'[1]TEP LOSSES-MONTHLY'!Y141)+25&gt;278,278-('[1]TEP OVERVIEW'!Q46+$C20+SUM('[1]TEP FORECAST'!Y187:Y188)+'[1]TEP SCHEDULES'!Y168+'[1]TEP LOSSES-MONTHLY'!Y141),-25)</f>
        <v>127</v>
      </c>
      <c r="Q20" s="35">
        <f>('[1]TEP OVERVIEW'!R46+$C20+SUM('[1]TEP FORECAST'!Z187:Z188)+'[1]TEP SCHEDULES'!Z168+'[1]TEP LOSSES-MONTHLY'!Z141)+IF(('[1]TEP OVERVIEW'!R46+$C20+SUM('[1]TEP FORECAST'!Z187:Z188)+'[1]TEP SCHEDULES'!Z168+'[1]TEP LOSSES-MONTHLY'!Z141)+25&gt;278,278-('[1]TEP OVERVIEW'!R46+$C20+SUM('[1]TEP FORECAST'!Z187:Z188)+'[1]TEP SCHEDULES'!Z168+'[1]TEP LOSSES-MONTHLY'!Z141),-25)</f>
        <v>127</v>
      </c>
      <c r="R20" s="35">
        <f>('[1]TEP OVERVIEW'!S46+$C20+SUM('[1]TEP FORECAST'!AA187:AA188)+'[1]TEP SCHEDULES'!AA168+'[1]TEP LOSSES-MONTHLY'!AA141)+IF(('[1]TEP OVERVIEW'!S46+$C20+SUM('[1]TEP FORECAST'!AA187:AA188)+'[1]TEP SCHEDULES'!AA168+'[1]TEP LOSSES-MONTHLY'!AA141)+25&gt;278,278-('[1]TEP OVERVIEW'!S46+$C20+SUM('[1]TEP FORECAST'!AA187:AA188)+'[1]TEP SCHEDULES'!AA168+'[1]TEP LOSSES-MONTHLY'!AA141),-25)</f>
        <v>127</v>
      </c>
      <c r="S20" s="35">
        <f>('[1]TEP OVERVIEW'!T46+$C20+SUM('[1]TEP FORECAST'!AB187:AB188)+'[1]TEP SCHEDULES'!AB168+'[1]TEP LOSSES-MONTHLY'!AB141)+IF(('[1]TEP OVERVIEW'!T46+$C20+SUM('[1]TEP FORECAST'!AB187:AB188)+'[1]TEP SCHEDULES'!AB168+'[1]TEP LOSSES-MONTHLY'!AB141)+25&gt;278,278-('[1]TEP OVERVIEW'!T46+$C20+SUM('[1]TEP FORECAST'!AB187:AB188)+'[1]TEP SCHEDULES'!AB168+'[1]TEP LOSSES-MONTHLY'!AB141),-25)</f>
        <v>127</v>
      </c>
      <c r="T20" s="35">
        <f>('[1]TEP OVERVIEW'!U46+$C20+SUM('[1]TEP FORECAST'!AC187:AC188)+'[1]TEP SCHEDULES'!AC168+'[1]TEP LOSSES-MONTHLY'!AC141)+IF(('[1]TEP OVERVIEW'!U46+$C20+SUM('[1]TEP FORECAST'!AC187:AC188)+'[1]TEP SCHEDULES'!AC168+'[1]TEP LOSSES-MONTHLY'!AC141)+25&gt;278,278-('[1]TEP OVERVIEW'!U46+$C20+SUM('[1]TEP FORECAST'!AC187:AC188)+'[1]TEP SCHEDULES'!AC168+'[1]TEP LOSSES-MONTHLY'!AC141),-25)</f>
        <v>127</v>
      </c>
      <c r="U20" s="35">
        <f>('[1]TEP OVERVIEW'!V46+$C20+SUM('[1]TEP FORECAST'!AD187:AD188)+'[1]TEP SCHEDULES'!AD168+'[1]TEP LOSSES-MONTHLY'!AD141)+IF(('[1]TEP OVERVIEW'!V46+$C20+SUM('[1]TEP FORECAST'!AD187:AD188)+'[1]TEP SCHEDULES'!AD168+'[1]TEP LOSSES-MONTHLY'!AD141)+25&gt;278,278-('[1]TEP OVERVIEW'!V46+$C20+SUM('[1]TEP FORECAST'!AD187:AD188)+'[1]TEP SCHEDULES'!AD168+'[1]TEP LOSSES-MONTHLY'!AD141),-25)</f>
        <v>127</v>
      </c>
      <c r="V20" s="35">
        <f>('[1]TEP OVERVIEW'!W46+$C20+SUM('[1]TEP FORECAST'!AE187:AE188)+'[1]TEP SCHEDULES'!AE168+'[1]TEP LOSSES-MONTHLY'!AE141)+IF(('[1]TEP OVERVIEW'!W46+$C20+SUM('[1]TEP FORECAST'!AE187:AE188)+'[1]TEP SCHEDULES'!AE168+'[1]TEP LOSSES-MONTHLY'!AE141)+25&gt;278,278-('[1]TEP OVERVIEW'!W46+$C20+SUM('[1]TEP FORECAST'!AE187:AE188)+'[1]TEP SCHEDULES'!AE168+'[1]TEP LOSSES-MONTHLY'!AE141),-25)</f>
        <v>127</v>
      </c>
      <c r="W20" s="35">
        <f>('[1]TEP OVERVIEW'!X46+$C20+SUM('[1]TEP FORECAST'!AF187:AF188)+'[1]TEP SCHEDULES'!AF168+'[1]TEP LOSSES-MONTHLY'!AF141)+IF(('[1]TEP OVERVIEW'!X46+$C20+SUM('[1]TEP FORECAST'!AF187:AF188)+'[1]TEP SCHEDULES'!AF168+'[1]TEP LOSSES-MONTHLY'!AF141)+25&gt;278,278-('[1]TEP OVERVIEW'!X46+$C20+SUM('[1]TEP FORECAST'!AF187:AF188)+'[1]TEP SCHEDULES'!AF168+'[1]TEP LOSSES-MONTHLY'!AF141),-25)</f>
        <v>127</v>
      </c>
      <c r="X20" s="35">
        <f>('[1]TEP OVERVIEW'!Y46+$C20+SUM('[1]TEP FORECAST'!AG187:AG188)+'[1]TEP SCHEDULES'!AG168+'[1]TEP LOSSES-MONTHLY'!AG141)+IF(('[1]TEP OVERVIEW'!Y46+$C20+SUM('[1]TEP FORECAST'!AG187:AG188)+'[1]TEP SCHEDULES'!AG168+'[1]TEP LOSSES-MONTHLY'!AG141)+25&gt;278,278-('[1]TEP OVERVIEW'!Y46+$C20+SUM('[1]TEP FORECAST'!AG187:AG188)+'[1]TEP SCHEDULES'!AG168+'[1]TEP LOSSES-MONTHLY'!AG141),-25)</f>
        <v>127</v>
      </c>
      <c r="Y20" s="35">
        <f>('[1]TEP OVERVIEW'!Z46+$C20+SUM('[1]TEP FORECAST'!AH187:AH188)+'[1]TEP SCHEDULES'!AH168+'[1]TEP LOSSES-MONTHLY'!AH141)+IF(('[1]TEP OVERVIEW'!Z46+$C20+SUM('[1]TEP FORECAST'!AH187:AH188)+'[1]TEP SCHEDULES'!AH168+'[1]TEP LOSSES-MONTHLY'!AH141)+25&gt;278,278-('[1]TEP OVERVIEW'!Z46+$C20+SUM('[1]TEP FORECAST'!AH187:AH188)+'[1]TEP SCHEDULES'!AH168+'[1]TEP LOSSES-MONTHLY'!AH141),-25)</f>
        <v>127</v>
      </c>
      <c r="Z20" s="35">
        <f>('[1]TEP OVERVIEW'!AA46+$C20+SUM('[1]TEP FORECAST'!AI187:AI188)+'[1]TEP SCHEDULES'!AI168+'[1]TEP LOSSES-MONTHLY'!AI141)+IF(('[1]TEP OVERVIEW'!AA46+$C20+SUM('[1]TEP FORECAST'!AI187:AI188)+'[1]TEP SCHEDULES'!AI168+'[1]TEP LOSSES-MONTHLY'!AI141)+25&gt;278,278-('[1]TEP OVERVIEW'!AA46+$C20+SUM('[1]TEP FORECAST'!AI187:AI188)+'[1]TEP SCHEDULES'!AI168+'[1]TEP LOSSES-MONTHLY'!AI141),-25)</f>
        <v>64</v>
      </c>
      <c r="AA20" s="35">
        <f>('[1]TEP OVERVIEW'!AB46+$C20+SUM('[1]TEP FORECAST'!AJ187:AJ188)+'[1]TEP SCHEDULES'!AJ168+'[1]TEP LOSSES-MONTHLY'!AJ141)+IF(('[1]TEP OVERVIEW'!AB46+$C20+SUM('[1]TEP FORECAST'!AJ187:AJ188)+'[1]TEP SCHEDULES'!AJ168+'[1]TEP LOSSES-MONTHLY'!AJ141)+25&gt;278,278-('[1]TEP OVERVIEW'!AB46+$C20+SUM('[1]TEP FORECAST'!AJ187:AJ188)+'[1]TEP SCHEDULES'!AJ168+'[1]TEP LOSSES-MONTHLY'!AJ141),-25)</f>
        <v>64</v>
      </c>
      <c r="AB20" s="35">
        <f>('[1]TEP OVERVIEW'!AC46+$C20+SUM('[1]TEP FORECAST'!AK187:AK188)+'[1]TEP SCHEDULES'!AK168+'[1]TEP LOSSES-MONTHLY'!AK141)+IF(('[1]TEP OVERVIEW'!AC46+$C20+SUM('[1]TEP FORECAST'!AK187:AK188)+'[1]TEP SCHEDULES'!AK168+'[1]TEP LOSSES-MONTHLY'!AK141)+25&gt;278,278-('[1]TEP OVERVIEW'!AC46+$C20+SUM('[1]TEP FORECAST'!AK187:AK188)+'[1]TEP SCHEDULES'!AK168+'[1]TEP LOSSES-MONTHLY'!AK141),-25)</f>
        <v>278</v>
      </c>
      <c r="AC20" s="36">
        <f t="shared" si="2"/>
        <v>2544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f>'[1]TEP OVERVIEW'!E39</f>
        <v>191</v>
      </c>
      <c r="E22" s="35">
        <f>'[1]TEP OVERVIEW'!F39</f>
        <v>191</v>
      </c>
      <c r="F22" s="35">
        <f>'[1]TEP OVERVIEW'!G39</f>
        <v>191</v>
      </c>
      <c r="G22" s="35">
        <f>'[1]TEP OVERVIEW'!H39</f>
        <v>191</v>
      </c>
      <c r="H22" s="35">
        <f>'[1]TEP OVERVIEW'!I39</f>
        <v>191</v>
      </c>
      <c r="I22" s="35">
        <f>'[1]TEP OVERVIEW'!J39</f>
        <v>191</v>
      </c>
      <c r="J22" s="35">
        <f>'[1]TEP OVERVIEW'!K39</f>
        <v>191</v>
      </c>
      <c r="K22" s="35">
        <f>'[1]TEP OVERVIEW'!L39</f>
        <v>191</v>
      </c>
      <c r="L22" s="35">
        <f>'[1]TEP OVERVIEW'!M39</f>
        <v>191</v>
      </c>
      <c r="M22" s="35">
        <f>'[1]TEP OVERVIEW'!N39</f>
        <v>191</v>
      </c>
      <c r="N22" s="35">
        <f>'[1]TEP OVERVIEW'!O39</f>
        <v>191</v>
      </c>
      <c r="O22" s="35">
        <f>'[1]TEP OVERVIEW'!P39</f>
        <v>191</v>
      </c>
      <c r="P22" s="35">
        <f>'[1]TEP OVERVIEW'!Q39</f>
        <v>191</v>
      </c>
      <c r="Q22" s="35">
        <f>'[1]TEP OVERVIEW'!R39</f>
        <v>191</v>
      </c>
      <c r="R22" s="35">
        <f>'[1]TEP OVERVIEW'!S39</f>
        <v>191</v>
      </c>
      <c r="S22" s="35">
        <f>'[1]TEP OVERVIEW'!T39</f>
        <v>191</v>
      </c>
      <c r="T22" s="35">
        <f>'[1]TEP OVERVIEW'!U39</f>
        <v>191</v>
      </c>
      <c r="U22" s="35">
        <f>'[1]TEP OVERVIEW'!V39</f>
        <v>191</v>
      </c>
      <c r="V22" s="35">
        <f>'[1]TEP OVERVIEW'!W39</f>
        <v>191</v>
      </c>
      <c r="W22" s="35">
        <f>'[1]TEP OVERVIEW'!X39</f>
        <v>191</v>
      </c>
      <c r="X22" s="35">
        <f>'[1]TEP OVERVIEW'!Y39</f>
        <v>191</v>
      </c>
      <c r="Y22" s="35">
        <f>'[1]TEP OVERVIEW'!Z39</f>
        <v>191</v>
      </c>
      <c r="Z22" s="35">
        <f>'[1]TEP OVERVIEW'!AA39</f>
        <v>191</v>
      </c>
      <c r="AA22" s="35">
        <f>'[1]TEP OVERVIEW'!AB39</f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f>IF(($C23-[1]DYNAMICS!G6-25)&lt;0,0,($C23-[1]DYNAMICS!G6-25))</f>
        <v>161</v>
      </c>
      <c r="E23" s="35">
        <f>IF(($C23-[1]DYNAMICS!H6-25)&lt;0,0,($C23-[1]DYNAMICS!H6-25))</f>
        <v>161</v>
      </c>
      <c r="F23" s="35">
        <f>IF(($C23-[1]DYNAMICS!I6-25)&lt;0,0,($C23-[1]DYNAMICS!I6-25))</f>
        <v>161</v>
      </c>
      <c r="G23" s="35">
        <f>IF(($C23-[1]DYNAMICS!J6-25)&lt;0,0,($C23-[1]DYNAMICS!J6-25))</f>
        <v>161</v>
      </c>
      <c r="H23" s="35">
        <f>IF(($C23-[1]DYNAMICS!K6-25)&lt;0,0,($C23-[1]DYNAMICS!K6-25))</f>
        <v>161</v>
      </c>
      <c r="I23" s="35">
        <f>IF(($C23-[1]DYNAMICS!L6-25)&lt;0,0,($C23-[1]DYNAMICS!L6-25))</f>
        <v>161</v>
      </c>
      <c r="J23" s="35">
        <f>IF(($C23-[1]DYNAMICS!M6-25)&lt;0,0,($C23-[1]DYNAMICS!M6-25))</f>
        <v>161</v>
      </c>
      <c r="K23" s="35">
        <f>IF(($C23-[1]DYNAMICS!N6-25)&lt;0,0,($C23-[1]DYNAMICS!N6-25))</f>
        <v>161</v>
      </c>
      <c r="L23" s="35">
        <f>IF(($C23-[1]DYNAMICS!O6-25)&lt;0,0,($C23-[1]DYNAMICS!O6-25))</f>
        <v>161</v>
      </c>
      <c r="M23" s="35">
        <f>IF(($C23-[1]DYNAMICS!P6-25)&lt;0,0,($C23-[1]DYNAMICS!P6-25))</f>
        <v>161</v>
      </c>
      <c r="N23" s="35">
        <f>IF(($C23-[1]DYNAMICS!Q6-25)&lt;0,0,($C23-[1]DYNAMICS!Q6-25))</f>
        <v>161</v>
      </c>
      <c r="O23" s="35">
        <f>IF(($C23-[1]DYNAMICS!R6-25)&lt;0,0,($C23-[1]DYNAMICS!R6-25))</f>
        <v>0</v>
      </c>
      <c r="P23" s="35">
        <f>IF(($C23-[1]DYNAMICS!S6-25)&lt;0,0,($C23-[1]DYNAMICS!S6-25))</f>
        <v>0</v>
      </c>
      <c r="Q23" s="35">
        <f>IF(($C23-[1]DYNAMICS!T6-25)&lt;0,0,($C23-[1]DYNAMICS!T6-25))</f>
        <v>0</v>
      </c>
      <c r="R23" s="35">
        <f>IF(($C23-[1]DYNAMICS!U6-25)&lt;0,0,($C23-[1]DYNAMICS!U6-25))</f>
        <v>0</v>
      </c>
      <c r="S23" s="35">
        <f>IF(($C23-[1]DYNAMICS!V6-25)&lt;0,0,($C23-[1]DYNAMICS!V6-25))</f>
        <v>0</v>
      </c>
      <c r="T23" s="35">
        <f>IF(($C23-[1]DYNAMICS!W6-25)&lt;0,0,($C23-[1]DYNAMICS!W6-25))</f>
        <v>0</v>
      </c>
      <c r="U23" s="35">
        <f>IF(($C23-[1]DYNAMICS!X6-25)&lt;0,0,($C23-[1]DYNAMICS!X6-25))</f>
        <v>0</v>
      </c>
      <c r="V23" s="35">
        <f>IF(($C23-[1]DYNAMICS!Y6-25)&lt;0,0,($C23-[1]DYNAMICS!Y6-25))</f>
        <v>0</v>
      </c>
      <c r="W23" s="35">
        <f>IF(($C23-[1]DYNAMICS!Z6-25)&lt;0,0,($C23-[1]DYNAMICS!Z6-25))</f>
        <v>0</v>
      </c>
      <c r="X23" s="35">
        <f>IF(($C23-[1]DYNAMICS!AA6-25)&lt;0,0,($C23-[1]DYNAMICS!AA6-25))</f>
        <v>0</v>
      </c>
      <c r="Y23" s="35">
        <f>IF(($C23-[1]DYNAMICS!AB6-25)&lt;0,0,($C23-[1]DYNAMICS!AB6-25))</f>
        <v>0</v>
      </c>
      <c r="Z23" s="35">
        <f>IF(($C23-[1]DYNAMICS!AC6-25)&lt;0,0,($C23-[1]DYNAMICS!AC6-25))</f>
        <v>61</v>
      </c>
      <c r="AA23" s="35">
        <f>IF(($C23-[1]DYNAMICS!AD6-25)&lt;0,0,($C23-[1]DYNAMICS!AD6-25))</f>
        <v>161</v>
      </c>
      <c r="AB23" s="35">
        <f t="shared" si="0"/>
        <v>161</v>
      </c>
      <c r="AC23" s="36">
        <f t="shared" si="2"/>
        <v>1993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f>$C$24+'[1]TEP OVERVIEW'!E49+SUM('[1]TEP FORECAST'!M193:M195)-3</f>
        <v>0</v>
      </c>
      <c r="E24" s="35">
        <f>$C$24+'[1]TEP OVERVIEW'!F49+SUM('[1]TEP FORECAST'!N193:N195)-3</f>
        <v>0</v>
      </c>
      <c r="F24" s="35">
        <f>$C$24+'[1]TEP OVERVIEW'!G49+SUM('[1]TEP FORECAST'!O193:O195)-3</f>
        <v>0</v>
      </c>
      <c r="G24" s="35">
        <f>$C$24+'[1]TEP OVERVIEW'!H49+SUM('[1]TEP FORECAST'!P193:P195)-3</f>
        <v>0</v>
      </c>
      <c r="H24" s="35">
        <f>$C$24+'[1]TEP OVERVIEW'!I49+SUM('[1]TEP FORECAST'!Q193:Q195)-3</f>
        <v>0</v>
      </c>
      <c r="I24" s="35">
        <f>$C$24+'[1]TEP OVERVIEW'!J49+SUM('[1]TEP FORECAST'!R193:R195)-3</f>
        <v>0</v>
      </c>
      <c r="J24" s="35">
        <f>$C$24+'[1]TEP OVERVIEW'!K49+SUM('[1]TEP FORECAST'!S193:S195)-3</f>
        <v>0</v>
      </c>
      <c r="K24" s="35">
        <f>$C$24+'[1]TEP OVERVIEW'!L49+SUM('[1]TEP FORECAST'!T193:T195)-3</f>
        <v>0</v>
      </c>
      <c r="L24" s="35">
        <f>$C$24+'[1]TEP OVERVIEW'!M49+SUM('[1]TEP FORECAST'!U193:U195)-3</f>
        <v>0</v>
      </c>
      <c r="M24" s="35">
        <f>$C$24+'[1]TEP OVERVIEW'!N49+SUM('[1]TEP FORECAST'!V193:V195)-3</f>
        <v>0</v>
      </c>
      <c r="N24" s="35">
        <f>$C$24+'[1]TEP OVERVIEW'!O49+SUM('[1]TEP FORECAST'!W193:W195)-3</f>
        <v>0</v>
      </c>
      <c r="O24" s="35">
        <f>$C$24+'[1]TEP OVERVIEW'!P49+SUM('[1]TEP FORECAST'!X193:X195)-3</f>
        <v>0</v>
      </c>
      <c r="P24" s="35">
        <f>$C$24+'[1]TEP OVERVIEW'!Q49+SUM('[1]TEP FORECAST'!Y193:Y195)-3</f>
        <v>0</v>
      </c>
      <c r="Q24" s="35">
        <f>$C$24+'[1]TEP OVERVIEW'!R49+SUM('[1]TEP FORECAST'!Z193:Z195)-3</f>
        <v>0</v>
      </c>
      <c r="R24" s="35">
        <f>$C$24+'[1]TEP OVERVIEW'!S49+SUM('[1]TEP FORECAST'!AA193:AA195)-3</f>
        <v>0</v>
      </c>
      <c r="S24" s="35">
        <f>$C$24+'[1]TEP OVERVIEW'!T49+SUM('[1]TEP FORECAST'!AB193:AB195)-3</f>
        <v>0</v>
      </c>
      <c r="T24" s="35">
        <f>$C$24+'[1]TEP OVERVIEW'!U49+SUM('[1]TEP FORECAST'!AC193:AC195)-3</f>
        <v>0</v>
      </c>
      <c r="U24" s="35">
        <f>$C$24+'[1]TEP OVERVIEW'!V49+SUM('[1]TEP FORECAST'!AD193:AD195)-3</f>
        <v>0</v>
      </c>
      <c r="V24" s="35">
        <f>$C$24+'[1]TEP OVERVIEW'!W49+SUM('[1]TEP FORECAST'!AE193:AE195)-3</f>
        <v>0</v>
      </c>
      <c r="W24" s="35">
        <f>$C$24+'[1]TEP OVERVIEW'!X49+SUM('[1]TEP FORECAST'!AF193:AF195)-3</f>
        <v>0</v>
      </c>
      <c r="X24" s="35">
        <f>$C$24+'[1]TEP OVERVIEW'!Y49+SUM('[1]TEP FORECAST'!AG193:AG195)-3</f>
        <v>0</v>
      </c>
      <c r="Y24" s="35">
        <f>$C$24+'[1]TEP OVERVIEW'!Z49+SUM('[1]TEP FORECAST'!AH193:AH195)-3</f>
        <v>0</v>
      </c>
      <c r="Z24" s="35">
        <f>$C$24+'[1]TEP OVERVIEW'!AA49+SUM('[1]TEP FORECAST'!AI193:AI195)-3</f>
        <v>0</v>
      </c>
      <c r="AA24" s="35">
        <f>$C$24+'[1]TEP OVERVIEW'!AB49+SUM('[1]TEP FORECAST'!AJ193:AJ195)-3</f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f>IF(('[1]TEP OVERVIEW'!E26-5+342)&lt;0,0,('[1]TEP OVERVIEW'!E26-5+342))</f>
        <v>113</v>
      </c>
      <c r="E25" s="35">
        <f>IF(('[1]TEP OVERVIEW'!F26-5+342)&lt;0,0,('[1]TEP OVERVIEW'!F26-5+342))</f>
        <v>113</v>
      </c>
      <c r="F25" s="35">
        <f>IF(('[1]TEP OVERVIEW'!G26-5+342)&lt;0,0,('[1]TEP OVERVIEW'!G26-5+342))</f>
        <v>113</v>
      </c>
      <c r="G25" s="35">
        <f>IF(('[1]TEP OVERVIEW'!H26-5+342)&lt;0,0,('[1]TEP OVERVIEW'!H26-5+342))</f>
        <v>113</v>
      </c>
      <c r="H25" s="35">
        <f>IF(('[1]TEP OVERVIEW'!I26-5+342)&lt;0,0,('[1]TEP OVERVIEW'!I26-5+342))</f>
        <v>113</v>
      </c>
      <c r="I25" s="35">
        <f>IF(('[1]TEP OVERVIEW'!J26-5+342)&lt;0,0,('[1]TEP OVERVIEW'!J26-5+342))</f>
        <v>113</v>
      </c>
      <c r="J25" s="35">
        <f>IF(('[1]TEP OVERVIEW'!K26-5+342)&lt;0,0,('[1]TEP OVERVIEW'!K26-5+342))</f>
        <v>155</v>
      </c>
      <c r="K25" s="35">
        <f>IF(('[1]TEP OVERVIEW'!L26-5+342)&lt;0,0,('[1]TEP OVERVIEW'!L26-5+342))</f>
        <v>155</v>
      </c>
      <c r="L25" s="35">
        <f>IF(('[1]TEP OVERVIEW'!M26-5+342)&lt;0,0,('[1]TEP OVERVIEW'!M26-5+342))</f>
        <v>155</v>
      </c>
      <c r="M25" s="35">
        <f>IF(('[1]TEP OVERVIEW'!N26-5+342)&lt;0,0,('[1]TEP OVERVIEW'!N26-5+342))</f>
        <v>155</v>
      </c>
      <c r="N25" s="35">
        <f>IF(('[1]TEP OVERVIEW'!O26-5+342)&lt;0,0,('[1]TEP OVERVIEW'!O26-5+342))</f>
        <v>155</v>
      </c>
      <c r="O25" s="35">
        <f>IF(('[1]TEP OVERVIEW'!P26-5+342)&lt;0,0,('[1]TEP OVERVIEW'!P26-5+342))</f>
        <v>155</v>
      </c>
      <c r="P25" s="35">
        <f>IF(('[1]TEP OVERVIEW'!Q26-5+342)&lt;0,0,('[1]TEP OVERVIEW'!Q26-5+342))</f>
        <v>155</v>
      </c>
      <c r="Q25" s="35">
        <f>IF(('[1]TEP OVERVIEW'!R26-5+342)&lt;0,0,('[1]TEP OVERVIEW'!R26-5+342))</f>
        <v>155</v>
      </c>
      <c r="R25" s="35">
        <f>IF(('[1]TEP OVERVIEW'!S26-5+342)&lt;0,0,('[1]TEP OVERVIEW'!S26-5+342))</f>
        <v>155</v>
      </c>
      <c r="S25" s="35">
        <f>IF(('[1]TEP OVERVIEW'!T26-5+342)&lt;0,0,('[1]TEP OVERVIEW'!T26-5+342))</f>
        <v>155</v>
      </c>
      <c r="T25" s="35">
        <f>IF(('[1]TEP OVERVIEW'!U26-5+342)&lt;0,0,('[1]TEP OVERVIEW'!U26-5+342))</f>
        <v>155</v>
      </c>
      <c r="U25" s="35">
        <f>IF(('[1]TEP OVERVIEW'!V26-5+342)&lt;0,0,('[1]TEP OVERVIEW'!V26-5+342))</f>
        <v>155</v>
      </c>
      <c r="V25" s="35">
        <f>IF(('[1]TEP OVERVIEW'!W26-5+342)&lt;0,0,('[1]TEP OVERVIEW'!W26-5+342))</f>
        <v>155</v>
      </c>
      <c r="W25" s="35">
        <f>IF(('[1]TEP OVERVIEW'!X26-5+342)&lt;0,0,('[1]TEP OVERVIEW'!X26-5+342))</f>
        <v>155</v>
      </c>
      <c r="X25" s="35">
        <f>IF(('[1]TEP OVERVIEW'!Y26-5+342)&lt;0,0,('[1]TEP OVERVIEW'!Y26-5+342))</f>
        <v>155</v>
      </c>
      <c r="Y25" s="35">
        <f>IF(('[1]TEP OVERVIEW'!Z26-5+342)&lt;0,0,('[1]TEP OVERVIEW'!Z26-5+342))</f>
        <v>155</v>
      </c>
      <c r="Z25" s="35">
        <f>IF(('[1]TEP OVERVIEW'!AA26-5+342)&lt;0,0,('[1]TEP OVERVIEW'!AA26-5+342))</f>
        <v>113</v>
      </c>
      <c r="AA25" s="35">
        <f>IF(('[1]TEP OVERVIEW'!AB26-5+342)&lt;0,0,('[1]TEP OVERVIEW'!AB26-5+342))</f>
        <v>113</v>
      </c>
      <c r="AB25" s="35">
        <f t="shared" si="0"/>
        <v>113</v>
      </c>
      <c r="AC25" s="36">
        <f>SUM(D25:AA25)</f>
        <v>3384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f>IF(('[1]TEP OVERVIEW'!E23+150)&gt;0,('[1]TEP OVERVIEW'!E23+150),('[1]TEP OVERVIEW'!E23+150)+('[1]TEP OVERVIEW'!E26+342))</f>
        <v>150</v>
      </c>
      <c r="E26" s="35">
        <f>IF(('[1]TEP OVERVIEW'!F23+150)&gt;0,('[1]TEP OVERVIEW'!F23+150),('[1]TEP OVERVIEW'!F23+150)+('[1]TEP OVERVIEW'!F26+342))</f>
        <v>150</v>
      </c>
      <c r="F26" s="35">
        <f>IF(('[1]TEP OVERVIEW'!G23+150)&gt;0,('[1]TEP OVERVIEW'!G23+150),('[1]TEP OVERVIEW'!G23+150)+('[1]TEP OVERVIEW'!G26+342))</f>
        <v>150</v>
      </c>
      <c r="G26" s="35">
        <f>IF(('[1]TEP OVERVIEW'!H23+150)&gt;0,('[1]TEP OVERVIEW'!H23+150),('[1]TEP OVERVIEW'!H23+150)+('[1]TEP OVERVIEW'!H26+342))</f>
        <v>150</v>
      </c>
      <c r="H26" s="35">
        <f>IF(('[1]TEP OVERVIEW'!I23+150)&gt;0,('[1]TEP OVERVIEW'!I23+150),('[1]TEP OVERVIEW'!I23+150)+('[1]TEP OVERVIEW'!I26+342))</f>
        <v>150</v>
      </c>
      <c r="I26" s="35">
        <f>IF(('[1]TEP OVERVIEW'!J23+150)&gt;0,('[1]TEP OVERVIEW'!J23+150),('[1]TEP OVERVIEW'!J23+150)+('[1]TEP OVERVIEW'!J26+342))</f>
        <v>150</v>
      </c>
      <c r="J26" s="35">
        <f>IF(('[1]TEP OVERVIEW'!K23+150)&gt;0,('[1]TEP OVERVIEW'!K23+150),('[1]TEP OVERVIEW'!K23+150)+('[1]TEP OVERVIEW'!K26+342))</f>
        <v>100</v>
      </c>
      <c r="K26" s="35">
        <f>IF(('[1]TEP OVERVIEW'!L23+150)&gt;0,('[1]TEP OVERVIEW'!L23+150),('[1]TEP OVERVIEW'!L23+150)+('[1]TEP OVERVIEW'!L26+342))</f>
        <v>100</v>
      </c>
      <c r="L26" s="35">
        <f>IF(('[1]TEP OVERVIEW'!M23+150)&gt;0,('[1]TEP OVERVIEW'!M23+150),('[1]TEP OVERVIEW'!M23+150)+('[1]TEP OVERVIEW'!M26+342))</f>
        <v>100</v>
      </c>
      <c r="M26" s="35">
        <f>IF(('[1]TEP OVERVIEW'!N23+150)&gt;0,('[1]TEP OVERVIEW'!N23+150),('[1]TEP OVERVIEW'!N23+150)+('[1]TEP OVERVIEW'!N26+342))</f>
        <v>100</v>
      </c>
      <c r="N26" s="35">
        <f>IF(('[1]TEP OVERVIEW'!O23+150)&gt;0,('[1]TEP OVERVIEW'!O23+150),('[1]TEP OVERVIEW'!O23+150)+('[1]TEP OVERVIEW'!O26+342))</f>
        <v>100</v>
      </c>
      <c r="O26" s="35">
        <f>IF(('[1]TEP OVERVIEW'!P23+150)&gt;0,('[1]TEP OVERVIEW'!P23+150),('[1]TEP OVERVIEW'!P23+150)+('[1]TEP OVERVIEW'!P26+342))</f>
        <v>100</v>
      </c>
      <c r="P26" s="35">
        <f>IF(('[1]TEP OVERVIEW'!Q23+150)&gt;0,('[1]TEP OVERVIEW'!Q23+150),('[1]TEP OVERVIEW'!Q23+150)+('[1]TEP OVERVIEW'!Q26+342))</f>
        <v>100</v>
      </c>
      <c r="Q26" s="35">
        <f>IF(('[1]TEP OVERVIEW'!R23+150)&gt;0,('[1]TEP OVERVIEW'!R23+150),('[1]TEP OVERVIEW'!R23+150)+('[1]TEP OVERVIEW'!R26+342))</f>
        <v>100</v>
      </c>
      <c r="R26" s="35">
        <f>IF(('[1]TEP OVERVIEW'!S23+150)&gt;0,('[1]TEP OVERVIEW'!S23+150),('[1]TEP OVERVIEW'!S23+150)+('[1]TEP OVERVIEW'!S26+342))</f>
        <v>100</v>
      </c>
      <c r="S26" s="35">
        <f>IF(('[1]TEP OVERVIEW'!T23+150)&gt;0,('[1]TEP OVERVIEW'!T23+150),('[1]TEP OVERVIEW'!T23+150)+('[1]TEP OVERVIEW'!T26+342))</f>
        <v>100</v>
      </c>
      <c r="T26" s="35">
        <f>IF(('[1]TEP OVERVIEW'!U23+150)&gt;0,('[1]TEP OVERVIEW'!U23+150),('[1]TEP OVERVIEW'!U23+150)+('[1]TEP OVERVIEW'!U26+342))</f>
        <v>100</v>
      </c>
      <c r="U26" s="35">
        <f>IF(('[1]TEP OVERVIEW'!V23+150)&gt;0,('[1]TEP OVERVIEW'!V23+150),('[1]TEP OVERVIEW'!V23+150)+('[1]TEP OVERVIEW'!V26+342))</f>
        <v>100</v>
      </c>
      <c r="V26" s="35">
        <f>IF(('[1]TEP OVERVIEW'!W23+150)&gt;0,('[1]TEP OVERVIEW'!W23+150),('[1]TEP OVERVIEW'!W23+150)+('[1]TEP OVERVIEW'!W26+342))</f>
        <v>100</v>
      </c>
      <c r="W26" s="35">
        <f>IF(('[1]TEP OVERVIEW'!X23+150)&gt;0,('[1]TEP OVERVIEW'!X23+150),('[1]TEP OVERVIEW'!X23+150)+('[1]TEP OVERVIEW'!X26+342))</f>
        <v>100</v>
      </c>
      <c r="X26" s="35">
        <f>IF(('[1]TEP OVERVIEW'!Y23+150)&gt;0,('[1]TEP OVERVIEW'!Y23+150),('[1]TEP OVERVIEW'!Y23+150)+('[1]TEP OVERVIEW'!Y26+342))</f>
        <v>100</v>
      </c>
      <c r="Y26" s="35">
        <f>IF(('[1]TEP OVERVIEW'!Z23+150)&gt;0,('[1]TEP OVERVIEW'!Z23+150),('[1]TEP OVERVIEW'!Z23+150)+('[1]TEP OVERVIEW'!Z26+342))</f>
        <v>100</v>
      </c>
      <c r="Z26" s="35">
        <f>IF(('[1]TEP OVERVIEW'!AA23+150)&gt;0,('[1]TEP OVERVIEW'!AA23+150),('[1]TEP OVERVIEW'!AA23+150)+('[1]TEP OVERVIEW'!AA26+342))</f>
        <v>150</v>
      </c>
      <c r="AA26" s="35">
        <f>IF(('[1]TEP OVERVIEW'!AB23+150)&gt;0,('[1]TEP OVERVIEW'!AB23+150),('[1]TEP OVERVIEW'!AB23+150)+('[1]TEP OVERVIEW'!AB26+342))</f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f>IF(($C$27-IF(('[1]TEP OVERVIEW'!E26+(486-$C$24+D$24-5))&lt;0,ABS(('[1]TEP OVERVIEW'!E26+(486-$C$24+D$24-5))),0))&lt;0,0,($C$27-IF(('[1]TEP OVERVIEW'!E26+(486-$C$24+D$24-5))&lt;0,ABS(('[1]TEP OVERVIEW'!E26+(486-$C$24+D$24-5))),0)))</f>
        <v>135</v>
      </c>
      <c r="E27" s="35">
        <f>IF(($C$27-IF(('[1]TEP OVERVIEW'!F26+(486-$C$24+E$24-5))&lt;0,ABS(('[1]TEP OVERVIEW'!F26+(486-$C$24+E$24-5))),0))&lt;0,0,($C$27-IF(('[1]TEP OVERVIEW'!F26+(486-$C$24+E$24-5))&lt;0,ABS(('[1]TEP OVERVIEW'!F26+(486-$C$24+E$24-5))),0)))</f>
        <v>135</v>
      </c>
      <c r="F27" s="35">
        <f>IF(($C$27-IF(('[1]TEP OVERVIEW'!G26+(486-$C$24+F$24-5))&lt;0,ABS(('[1]TEP OVERVIEW'!G26+(486-$C$24+F$24-5))),0))&lt;0,0,($C$27-IF(('[1]TEP OVERVIEW'!G26+(486-$C$24+F$24-5))&lt;0,ABS(('[1]TEP OVERVIEW'!G26+(486-$C$24+F$24-5))),0)))</f>
        <v>135</v>
      </c>
      <c r="G27" s="35">
        <f>IF(($C$27-IF(('[1]TEP OVERVIEW'!H26+(486-$C$24+G$24-5))&lt;0,ABS(('[1]TEP OVERVIEW'!H26+(486-$C$24+G$24-5))),0))&lt;0,0,($C$27-IF(('[1]TEP OVERVIEW'!H26+(486-$C$24+G$24-5))&lt;0,ABS(('[1]TEP OVERVIEW'!H26+(486-$C$24+G$24-5))),0)))</f>
        <v>135</v>
      </c>
      <c r="H27" s="35">
        <f>IF(($C$27-IF(('[1]TEP OVERVIEW'!I26+(486-$C$24+H$24-5))&lt;0,ABS(('[1]TEP OVERVIEW'!I26+(486-$C$24+H$24-5))),0))&lt;0,0,($C$27-IF(('[1]TEP OVERVIEW'!I26+(486-$C$24+H$24-5))&lt;0,ABS(('[1]TEP OVERVIEW'!I26+(486-$C$24+H$24-5))),0)))</f>
        <v>135</v>
      </c>
      <c r="I27" s="35">
        <f>IF(($C$27-IF(('[1]TEP OVERVIEW'!J26+(486-$C$24+I$24-5))&lt;0,ABS(('[1]TEP OVERVIEW'!J26+(486-$C$24+I$24-5))),0))&lt;0,0,($C$27-IF(('[1]TEP OVERVIEW'!J26+(486-$C$24+I$24-5))&lt;0,ABS(('[1]TEP OVERVIEW'!J26+(486-$C$24+I$24-5))),0)))</f>
        <v>135</v>
      </c>
      <c r="J27" s="35">
        <f>IF(($C$27-IF(('[1]TEP OVERVIEW'!K26+(486-$C$24+J$24-5))&lt;0,ABS(('[1]TEP OVERVIEW'!K26+(486-$C$24+J$24-5))),0))&lt;0,0,($C$27-IF(('[1]TEP OVERVIEW'!K26+(486-$C$24+J$24-5))&lt;0,ABS(('[1]TEP OVERVIEW'!K26+(486-$C$24+J$24-5))),0)))</f>
        <v>135</v>
      </c>
      <c r="K27" s="35">
        <f>IF(($C$27-IF(('[1]TEP OVERVIEW'!L26+(486-$C$24+K$24-5))&lt;0,ABS(('[1]TEP OVERVIEW'!L26+(486-$C$24+K$24-5))),0))&lt;0,0,($C$27-IF(('[1]TEP OVERVIEW'!L26+(486-$C$24+K$24-5))&lt;0,ABS(('[1]TEP OVERVIEW'!L26+(486-$C$24+K$24-5))),0)))</f>
        <v>135</v>
      </c>
      <c r="L27" s="35">
        <f>IF(($C$27-IF(('[1]TEP OVERVIEW'!M26+(486-$C$24+L$24-5))&lt;0,ABS(('[1]TEP OVERVIEW'!M26+(486-$C$24+L$24-5))),0))&lt;0,0,($C$27-IF(('[1]TEP OVERVIEW'!M26+(486-$C$24+L$24-5))&lt;0,ABS(('[1]TEP OVERVIEW'!M26+(486-$C$24+L$24-5))),0)))</f>
        <v>135</v>
      </c>
      <c r="M27" s="35">
        <f>IF(($C$27-IF(('[1]TEP OVERVIEW'!N26+(486-$C$24+M$24-5))&lt;0,ABS(('[1]TEP OVERVIEW'!N26+(486-$C$24+M$24-5))),0))&lt;0,0,($C$27-IF(('[1]TEP OVERVIEW'!N26+(486-$C$24+M$24-5))&lt;0,ABS(('[1]TEP OVERVIEW'!N26+(486-$C$24+M$24-5))),0)))</f>
        <v>135</v>
      </c>
      <c r="N27" s="35">
        <f>IF(($C$27-IF(('[1]TEP OVERVIEW'!O26+(486-$C$24+N$24-5))&lt;0,ABS(('[1]TEP OVERVIEW'!O26+(486-$C$24+N$24-5))),0))&lt;0,0,($C$27-IF(('[1]TEP OVERVIEW'!O26+(486-$C$24+N$24-5))&lt;0,ABS(('[1]TEP OVERVIEW'!O26+(486-$C$24+N$24-5))),0)))</f>
        <v>135</v>
      </c>
      <c r="O27" s="35">
        <f>IF(($C$27-IF(('[1]TEP OVERVIEW'!P26+(486-$C$24+O$24-5))&lt;0,ABS(('[1]TEP OVERVIEW'!P26+(486-$C$24+O$24-5))),0))&lt;0,0,($C$27-IF(('[1]TEP OVERVIEW'!P26+(486-$C$24+O$24-5))&lt;0,ABS(('[1]TEP OVERVIEW'!P26+(486-$C$24+O$24-5))),0)))</f>
        <v>135</v>
      </c>
      <c r="P27" s="35">
        <f>IF(($C$27-IF(('[1]TEP OVERVIEW'!Q26+(486-$C$24+P$24-5))&lt;0,ABS(('[1]TEP OVERVIEW'!Q26+(486-$C$24+P$24-5))),0))&lt;0,0,($C$27-IF(('[1]TEP OVERVIEW'!Q26+(486-$C$24+P$24-5))&lt;0,ABS(('[1]TEP OVERVIEW'!Q26+(486-$C$24+P$24-5))),0)))</f>
        <v>135</v>
      </c>
      <c r="Q27" s="35">
        <f>IF(($C$27-IF(('[1]TEP OVERVIEW'!R26+(486-$C$24+Q$24-5))&lt;0,ABS(('[1]TEP OVERVIEW'!R26+(486-$C$24+Q$24-5))),0))&lt;0,0,($C$27-IF(('[1]TEP OVERVIEW'!R26+(486-$C$24+Q$24-5))&lt;0,ABS(('[1]TEP OVERVIEW'!R26+(486-$C$24+Q$24-5))),0)))</f>
        <v>135</v>
      </c>
      <c r="R27" s="35">
        <f>IF(($C$27-IF(('[1]TEP OVERVIEW'!S26+(486-$C$24+R$24-5))&lt;0,ABS(('[1]TEP OVERVIEW'!S26+(486-$C$24+R$24-5))),0))&lt;0,0,($C$27-IF(('[1]TEP OVERVIEW'!S26+(486-$C$24+R$24-5))&lt;0,ABS(('[1]TEP OVERVIEW'!S26+(486-$C$24+R$24-5))),0)))</f>
        <v>135</v>
      </c>
      <c r="S27" s="35">
        <f>IF(($C$27-IF(('[1]TEP OVERVIEW'!T26+(486-$C$24+S$24-5))&lt;0,ABS(('[1]TEP OVERVIEW'!T26+(486-$C$24+S$24-5))),0))&lt;0,0,($C$27-IF(('[1]TEP OVERVIEW'!T26+(486-$C$24+S$24-5))&lt;0,ABS(('[1]TEP OVERVIEW'!T26+(486-$C$24+S$24-5))),0)))</f>
        <v>135</v>
      </c>
      <c r="T27" s="35">
        <f>IF(($C$27-IF(('[1]TEP OVERVIEW'!U26+(486-$C$24+T$24-5))&lt;0,ABS(('[1]TEP OVERVIEW'!U26+(486-$C$24+T$24-5))),0))&lt;0,0,($C$27-IF(('[1]TEP OVERVIEW'!U26+(486-$C$24+T$24-5))&lt;0,ABS(('[1]TEP OVERVIEW'!U26+(486-$C$24+T$24-5))),0)))</f>
        <v>135</v>
      </c>
      <c r="U27" s="35">
        <f>IF(($C$27-IF(('[1]TEP OVERVIEW'!V26+(486-$C$24+U$24-5))&lt;0,ABS(('[1]TEP OVERVIEW'!V26+(486-$C$24+U$24-5))),0))&lt;0,0,($C$27-IF(('[1]TEP OVERVIEW'!V26+(486-$C$24+U$24-5))&lt;0,ABS(('[1]TEP OVERVIEW'!V26+(486-$C$24+U$24-5))),0)))</f>
        <v>135</v>
      </c>
      <c r="V27" s="35">
        <f>IF(($C$27-IF(('[1]TEP OVERVIEW'!W26+(486-$C$24+V$24-5))&lt;0,ABS(('[1]TEP OVERVIEW'!W26+(486-$C$24+V$24-5))),0))&lt;0,0,($C$27-IF(('[1]TEP OVERVIEW'!W26+(486-$C$24+V$24-5))&lt;0,ABS(('[1]TEP OVERVIEW'!W26+(486-$C$24+V$24-5))),0)))</f>
        <v>135</v>
      </c>
      <c r="W27" s="35">
        <f>IF(($C$27-IF(('[1]TEP OVERVIEW'!X26+(486-$C$24+W$24-5))&lt;0,ABS(('[1]TEP OVERVIEW'!X26+(486-$C$24+W$24-5))),0))&lt;0,0,($C$27-IF(('[1]TEP OVERVIEW'!X26+(486-$C$24+W$24-5))&lt;0,ABS(('[1]TEP OVERVIEW'!X26+(486-$C$24+W$24-5))),0)))</f>
        <v>135</v>
      </c>
      <c r="X27" s="35">
        <f>IF(($C$27-IF(('[1]TEP OVERVIEW'!Y26+(486-$C$24+X$24-5))&lt;0,ABS(('[1]TEP OVERVIEW'!Y26+(486-$C$24+X$24-5))),0))&lt;0,0,($C$27-IF(('[1]TEP OVERVIEW'!Y26+(486-$C$24+X$24-5))&lt;0,ABS(('[1]TEP OVERVIEW'!Y26+(486-$C$24+X$24-5))),0)))</f>
        <v>135</v>
      </c>
      <c r="Y27" s="35">
        <f>IF(($C$27-IF(('[1]TEP OVERVIEW'!Z26+(486-$C$24+Y$24-5))&lt;0,ABS(('[1]TEP OVERVIEW'!Z26+(486-$C$24+Y$24-5))),0))&lt;0,0,($C$27-IF(('[1]TEP OVERVIEW'!Z26+(486-$C$24+Y$24-5))&lt;0,ABS(('[1]TEP OVERVIEW'!Z26+(486-$C$24+Y$24-5))),0)))</f>
        <v>135</v>
      </c>
      <c r="Z27" s="35">
        <f>IF(($C$27-IF(('[1]TEP OVERVIEW'!AA26+(486-$C$24+Z$24-5))&lt;0,ABS(('[1]TEP OVERVIEW'!AA26+(486-$C$24+Z$24-5))),0))&lt;0,0,($C$27-IF(('[1]TEP OVERVIEW'!AA26+(486-$C$24+Z$24-5))&lt;0,ABS(('[1]TEP OVERVIEW'!AA26+(486-$C$24+Z$24-5))),0)))</f>
        <v>135</v>
      </c>
      <c r="AA27" s="35">
        <f>IF(($C$27-IF(('[1]TEP OVERVIEW'!AB26+(486-$C$24+AA$24-5))&lt;0,ABS(('[1]TEP OVERVIEW'!AB26+(486-$C$24+AA$24-5))),0))&lt;0,0,($C$27-IF(('[1]TEP OVERVIEW'!AB26+(486-$C$24+AA$24-5))&lt;0,ABS(('[1]TEP OVERVIEW'!AB26+(486-$C$24+AA$24-5))),0)))</f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f>IF('[1]TEP FORECAST'!M197&gt;=0,'[1]TEP FORECAST'!M197+$C$28,IF(0+'[1]TEP OVERVIEW'!E51&gt;258,258,0+'[1]TEP OVERVIEW'!E51))</f>
        <v>0</v>
      </c>
      <c r="E28" s="35">
        <f>IF('[1]TEP FORECAST'!N197&gt;=0,'[1]TEP FORECAST'!N197+$C$28,IF(0+'[1]TEP OVERVIEW'!F51&gt;258,258,0+'[1]TEP OVERVIEW'!F51))</f>
        <v>0</v>
      </c>
      <c r="F28" s="35">
        <f>IF('[1]TEP FORECAST'!O197&gt;=0,'[1]TEP FORECAST'!O197+$C$28,IF(0+'[1]TEP OVERVIEW'!G51&gt;258,258,0+'[1]TEP OVERVIEW'!G51))</f>
        <v>0</v>
      </c>
      <c r="G28" s="35">
        <f>IF('[1]TEP FORECAST'!P197&gt;=0,'[1]TEP FORECAST'!P197+$C$28,IF(0+'[1]TEP OVERVIEW'!H51&gt;258,258,0+'[1]TEP OVERVIEW'!H51))</f>
        <v>0</v>
      </c>
      <c r="H28" s="35">
        <f>IF('[1]TEP FORECAST'!Q197&gt;=0,'[1]TEP FORECAST'!Q197+$C$28,IF(0+'[1]TEP OVERVIEW'!I51&gt;258,258,0+'[1]TEP OVERVIEW'!I51))</f>
        <v>0</v>
      </c>
      <c r="I28" s="35">
        <f>IF('[1]TEP FORECAST'!R197&gt;=0,'[1]TEP FORECAST'!R197+$C$28,IF(0+'[1]TEP OVERVIEW'!J51&gt;258,258,0+'[1]TEP OVERVIEW'!J51))</f>
        <v>0</v>
      </c>
      <c r="J28" s="35">
        <f>IF('[1]TEP FORECAST'!S197&gt;=0,'[1]TEP FORECAST'!S197+$C$28,IF(0+'[1]TEP OVERVIEW'!K51&gt;258,258,0+'[1]TEP OVERVIEW'!K51))</f>
        <v>0</v>
      </c>
      <c r="K28" s="35">
        <f>IF('[1]TEP FORECAST'!T197&gt;=0,'[1]TEP FORECAST'!T197+$C$28,IF(0+'[1]TEP OVERVIEW'!L51&gt;258,258,0+'[1]TEP OVERVIEW'!L51))</f>
        <v>0</v>
      </c>
      <c r="L28" s="35">
        <f>IF('[1]TEP FORECAST'!U197&gt;=0,'[1]TEP FORECAST'!U197+$C$28,IF(0+'[1]TEP OVERVIEW'!M51&gt;258,258,0+'[1]TEP OVERVIEW'!M51))</f>
        <v>0</v>
      </c>
      <c r="M28" s="35">
        <f>IF('[1]TEP FORECAST'!V197&gt;=0,'[1]TEP FORECAST'!V197+$C$28,IF(0+'[1]TEP OVERVIEW'!N51&gt;258,258,0+'[1]TEP OVERVIEW'!N51))</f>
        <v>0</v>
      </c>
      <c r="N28" s="35">
        <f>IF('[1]TEP FORECAST'!W197&gt;=0,'[1]TEP FORECAST'!W197+$C$28,IF(0+'[1]TEP OVERVIEW'!O51&gt;258,258,0+'[1]TEP OVERVIEW'!O51))</f>
        <v>0</v>
      </c>
      <c r="O28" s="35">
        <f>IF('[1]TEP FORECAST'!X197&gt;=0,'[1]TEP FORECAST'!X197+$C$28,IF(0+'[1]TEP OVERVIEW'!P51&gt;258,258,0+'[1]TEP OVERVIEW'!P51))</f>
        <v>0</v>
      </c>
      <c r="P28" s="35">
        <f>IF('[1]TEP FORECAST'!Y197&gt;=0,'[1]TEP FORECAST'!Y197+$C$28,IF(0+'[1]TEP OVERVIEW'!Q51&gt;258,258,0+'[1]TEP OVERVIEW'!Q51))</f>
        <v>0</v>
      </c>
      <c r="Q28" s="35">
        <f>IF('[1]TEP FORECAST'!Z197&gt;=0,'[1]TEP FORECAST'!Z197+$C$28,IF(0+'[1]TEP OVERVIEW'!R51&gt;258,258,0+'[1]TEP OVERVIEW'!R51))</f>
        <v>0</v>
      </c>
      <c r="R28" s="35">
        <f>IF('[1]TEP FORECAST'!AA197&gt;=0,'[1]TEP FORECAST'!AA197+$C$28,IF(0+'[1]TEP OVERVIEW'!S51&gt;258,258,0+'[1]TEP OVERVIEW'!S51))</f>
        <v>0</v>
      </c>
      <c r="S28" s="35">
        <f>IF('[1]TEP FORECAST'!AB197&gt;=0,'[1]TEP FORECAST'!AB197+$C$28,IF(0+'[1]TEP OVERVIEW'!T51&gt;258,258,0+'[1]TEP OVERVIEW'!T51))</f>
        <v>0</v>
      </c>
      <c r="T28" s="35">
        <f>IF('[1]TEP FORECAST'!AC197&gt;=0,'[1]TEP FORECAST'!AC197+$C$28,IF(0+'[1]TEP OVERVIEW'!U51&gt;258,258,0+'[1]TEP OVERVIEW'!U51))</f>
        <v>0</v>
      </c>
      <c r="U28" s="35">
        <f>IF('[1]TEP FORECAST'!AD197&gt;=0,'[1]TEP FORECAST'!AD197+$C$28,IF(0+'[1]TEP OVERVIEW'!V51&gt;258,258,0+'[1]TEP OVERVIEW'!V51))</f>
        <v>0</v>
      </c>
      <c r="V28" s="35">
        <f>IF('[1]TEP FORECAST'!AE197&gt;=0,'[1]TEP FORECAST'!AE197+$C$28,IF(0+'[1]TEP OVERVIEW'!W51&gt;258,258,0+'[1]TEP OVERVIEW'!W51))</f>
        <v>0</v>
      </c>
      <c r="W28" s="35">
        <f>IF('[1]TEP FORECAST'!AF197&gt;=0,'[1]TEP FORECAST'!AF197+$C$28,IF(0+'[1]TEP OVERVIEW'!X51&gt;258,258,0+'[1]TEP OVERVIEW'!X51))</f>
        <v>0</v>
      </c>
      <c r="X28" s="35">
        <f>IF('[1]TEP FORECAST'!AG197&gt;=0,'[1]TEP FORECAST'!AG197+$C$28,IF(0+'[1]TEP OVERVIEW'!Y51&gt;258,258,0+'[1]TEP OVERVIEW'!Y51))</f>
        <v>0</v>
      </c>
      <c r="Y28" s="35">
        <f>IF('[1]TEP FORECAST'!AH197&gt;=0,'[1]TEP FORECAST'!AH197+$C$28,IF(0+'[1]TEP OVERVIEW'!Z51&gt;258,258,0+'[1]TEP OVERVIEW'!Z51))</f>
        <v>0</v>
      </c>
      <c r="Z28" s="35">
        <f>IF('[1]TEP FORECAST'!AI197&gt;=0,'[1]TEP FORECAST'!AI197+$C$28,IF(0+'[1]TEP OVERVIEW'!AA51&gt;258,258,0+'[1]TEP OVERVIEW'!AA51))</f>
        <v>0</v>
      </c>
      <c r="AA28" s="35">
        <f>IF('[1]TEP FORECAST'!AJ197&gt;=0,'[1]TEP FORECAST'!AJ197+$C$28,IF(0+'[1]TEP OVERVIEW'!AB51&gt;258,258,0+'[1]TEP OVERVIEW'!AB51))</f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f>IF('[1]TEP FORECAST'!M197=0,142,IF(D28=258,'[1]TEP OVERVIEW'!E51-258,0))</f>
        <v>0</v>
      </c>
      <c r="E29" s="35">
        <f>IF('[1]TEP FORECAST'!N197=0,142,IF(E28=258,'[1]TEP OVERVIEW'!F51-258,0))</f>
        <v>0</v>
      </c>
      <c r="F29" s="35">
        <f>IF('[1]TEP FORECAST'!O197=0,142,IF(F28=258,'[1]TEP OVERVIEW'!G51-258,0))</f>
        <v>0</v>
      </c>
      <c r="G29" s="35">
        <f>IF('[1]TEP FORECAST'!P197=0,142,IF(G28=258,'[1]TEP OVERVIEW'!H51-258,0))</f>
        <v>0</v>
      </c>
      <c r="H29" s="35">
        <f>IF('[1]TEP FORECAST'!Q197=0,142,IF(H28=258,'[1]TEP OVERVIEW'!I51-258,0))</f>
        <v>0</v>
      </c>
      <c r="I29" s="35">
        <f>IF('[1]TEP FORECAST'!R197=0,142,IF(I28=258,'[1]TEP OVERVIEW'!J51-258,0))</f>
        <v>0</v>
      </c>
      <c r="J29" s="35">
        <f>IF('[1]TEP FORECAST'!S197=0,142,IF(J28=258,'[1]TEP OVERVIEW'!K51-258,0))</f>
        <v>0</v>
      </c>
      <c r="K29" s="35">
        <f>IF('[1]TEP FORECAST'!T197=0,142,IF(K28=258,'[1]TEP OVERVIEW'!L51-258,0))</f>
        <v>0</v>
      </c>
      <c r="L29" s="35">
        <f>IF('[1]TEP FORECAST'!U197=0,142,IF(L28=258,'[1]TEP OVERVIEW'!M51-258,0))</f>
        <v>0</v>
      </c>
      <c r="M29" s="35">
        <f>IF('[1]TEP FORECAST'!V197=0,142,IF(M28=258,'[1]TEP OVERVIEW'!N51-258,0))</f>
        <v>0</v>
      </c>
      <c r="N29" s="35">
        <f>IF('[1]TEP FORECAST'!W197=0,142,IF(N28=258,'[1]TEP OVERVIEW'!O51-258,0))</f>
        <v>0</v>
      </c>
      <c r="O29" s="35">
        <f>IF('[1]TEP FORECAST'!X197=0,142,IF(O28=258,'[1]TEP OVERVIEW'!P51-258,0))</f>
        <v>0</v>
      </c>
      <c r="P29" s="35">
        <f>IF('[1]TEP FORECAST'!Y197=0,142,IF(P28=258,'[1]TEP OVERVIEW'!Q51-258,0))</f>
        <v>0</v>
      </c>
      <c r="Q29" s="35">
        <f>IF('[1]TEP FORECAST'!Z197=0,142,IF(Q28=258,'[1]TEP OVERVIEW'!R51-258,0))</f>
        <v>0</v>
      </c>
      <c r="R29" s="35">
        <f>IF('[1]TEP FORECAST'!AA197=0,142,IF(R28=258,'[1]TEP OVERVIEW'!S51-258,0))</f>
        <v>0</v>
      </c>
      <c r="S29" s="35">
        <f>IF('[1]TEP FORECAST'!AB197=0,142,IF(S28=258,'[1]TEP OVERVIEW'!T51-258,0))</f>
        <v>0</v>
      </c>
      <c r="T29" s="35">
        <f>IF('[1]TEP FORECAST'!AC197=0,142,IF(T28=258,'[1]TEP OVERVIEW'!U51-258,0))</f>
        <v>0</v>
      </c>
      <c r="U29" s="35">
        <f>IF('[1]TEP FORECAST'!AD197=0,142,IF(U28=258,'[1]TEP OVERVIEW'!V51-258,0))</f>
        <v>0</v>
      </c>
      <c r="V29" s="35">
        <f>IF('[1]TEP FORECAST'!AE197=0,142,IF(V28=258,'[1]TEP OVERVIEW'!W51-258,0))</f>
        <v>0</v>
      </c>
      <c r="W29" s="35">
        <f>IF('[1]TEP FORECAST'!AF197=0,142,IF(W28=258,'[1]TEP OVERVIEW'!X51-258,0))</f>
        <v>0</v>
      </c>
      <c r="X29" s="35">
        <f>IF('[1]TEP FORECAST'!AG197=0,142,IF(X28=258,'[1]TEP OVERVIEW'!Y51-258,0))</f>
        <v>0</v>
      </c>
      <c r="Y29" s="35">
        <f>IF('[1]TEP FORECAST'!AH197=0,142,IF(Y28=258,'[1]TEP OVERVIEW'!Z51-258,0))</f>
        <v>0</v>
      </c>
      <c r="Z29" s="35">
        <f>IF('[1]TEP FORECAST'!AI197=0,142,IF(Z28=258,'[1]TEP OVERVIEW'!AA51-258,0))</f>
        <v>0</v>
      </c>
      <c r="AA29" s="35">
        <f>IF('[1]TEP FORECAST'!AJ197=0,142,IF(AA28=258,'[1]TEP OVERVIEW'!AB51-258,0))</f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1092</v>
      </c>
      <c r="E43" s="51">
        <f t="shared" si="3"/>
        <v>1092</v>
      </c>
      <c r="F43" s="51">
        <f t="shared" si="3"/>
        <v>1092</v>
      </c>
      <c r="G43" s="51">
        <f t="shared" si="3"/>
        <v>1092</v>
      </c>
      <c r="H43" s="51">
        <f t="shared" si="3"/>
        <v>1092</v>
      </c>
      <c r="I43" s="51">
        <f t="shared" si="3"/>
        <v>1092</v>
      </c>
      <c r="J43" s="51">
        <f t="shared" si="3"/>
        <v>1262</v>
      </c>
      <c r="K43" s="51">
        <f t="shared" si="3"/>
        <v>1262</v>
      </c>
      <c r="L43" s="51">
        <f t="shared" si="3"/>
        <v>1262</v>
      </c>
      <c r="M43" s="51">
        <f t="shared" si="3"/>
        <v>1262</v>
      </c>
      <c r="N43" s="51">
        <f t="shared" si="3"/>
        <v>1262</v>
      </c>
      <c r="O43" s="51">
        <f t="shared" si="3"/>
        <v>1101</v>
      </c>
      <c r="P43" s="51">
        <f t="shared" si="3"/>
        <v>1101</v>
      </c>
      <c r="Q43" s="51">
        <f t="shared" si="3"/>
        <v>1101</v>
      </c>
      <c r="R43" s="51">
        <f t="shared" si="3"/>
        <v>1101</v>
      </c>
      <c r="S43" s="51">
        <f t="shared" si="3"/>
        <v>1101</v>
      </c>
      <c r="T43" s="51">
        <f t="shared" si="3"/>
        <v>1101</v>
      </c>
      <c r="U43" s="51">
        <f t="shared" si="3"/>
        <v>1101</v>
      </c>
      <c r="V43" s="51">
        <f t="shared" si="3"/>
        <v>1101</v>
      </c>
      <c r="W43" s="51">
        <f t="shared" si="3"/>
        <v>1101</v>
      </c>
      <c r="X43" s="51">
        <f t="shared" si="3"/>
        <v>1101</v>
      </c>
      <c r="Y43" s="51">
        <f t="shared" si="3"/>
        <v>1101</v>
      </c>
      <c r="Z43" s="51">
        <f t="shared" si="3"/>
        <v>992</v>
      </c>
      <c r="AA43" s="51">
        <f t="shared" si="3"/>
        <v>1092</v>
      </c>
      <c r="AB43" s="51">
        <f>SUM(AB18:AB41)</f>
        <v>1306</v>
      </c>
      <c r="AC43" s="36">
        <f t="shared" si="2"/>
        <v>27057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534</v>
      </c>
      <c r="E56" s="55">
        <f t="shared" ref="E56:AA56" si="5">E55-E70-E74</f>
        <v>499</v>
      </c>
      <c r="F56" s="55">
        <f t="shared" si="5"/>
        <v>499</v>
      </c>
      <c r="G56" s="55">
        <f t="shared" si="5"/>
        <v>499</v>
      </c>
      <c r="H56" s="55">
        <f t="shared" si="5"/>
        <v>499</v>
      </c>
      <c r="I56" s="55">
        <f t="shared" si="5"/>
        <v>499</v>
      </c>
      <c r="J56" s="55">
        <f t="shared" si="5"/>
        <v>524</v>
      </c>
      <c r="K56" s="55">
        <f t="shared" si="5"/>
        <v>524</v>
      </c>
      <c r="L56" s="55">
        <f t="shared" si="5"/>
        <v>524</v>
      </c>
      <c r="M56" s="55">
        <f t="shared" si="5"/>
        <v>524</v>
      </c>
      <c r="N56" s="55">
        <f t="shared" si="5"/>
        <v>524</v>
      </c>
      <c r="O56" s="55">
        <f t="shared" si="5"/>
        <v>363</v>
      </c>
      <c r="P56" s="55">
        <f t="shared" si="5"/>
        <v>363</v>
      </c>
      <c r="Q56" s="55">
        <f t="shared" si="5"/>
        <v>363</v>
      </c>
      <c r="R56" s="55">
        <f t="shared" si="5"/>
        <v>363</v>
      </c>
      <c r="S56" s="55">
        <f t="shared" si="5"/>
        <v>363</v>
      </c>
      <c r="T56" s="55">
        <f t="shared" si="5"/>
        <v>363</v>
      </c>
      <c r="U56" s="55">
        <f t="shared" si="5"/>
        <v>363</v>
      </c>
      <c r="V56" s="55">
        <f t="shared" si="5"/>
        <v>363</v>
      </c>
      <c r="W56" s="55">
        <f t="shared" si="5"/>
        <v>363</v>
      </c>
      <c r="X56" s="55">
        <f t="shared" si="5"/>
        <v>363</v>
      </c>
      <c r="Y56" s="55">
        <f t="shared" si="5"/>
        <v>363</v>
      </c>
      <c r="Z56" s="55">
        <f t="shared" si="5"/>
        <v>399</v>
      </c>
      <c r="AA56" s="55">
        <f t="shared" si="5"/>
        <v>499</v>
      </c>
    </row>
    <row r="58" spans="1:28" x14ac:dyDescent="0.25">
      <c r="D58" s="55">
        <f t="shared" ref="D58:AA58" si="6">D56-D62</f>
        <v>534</v>
      </c>
      <c r="E58" s="55">
        <f t="shared" si="6"/>
        <v>499</v>
      </c>
      <c r="F58" s="55">
        <f t="shared" si="6"/>
        <v>499</v>
      </c>
      <c r="G58" s="55">
        <f t="shared" si="6"/>
        <v>499</v>
      </c>
      <c r="H58" s="55">
        <f t="shared" si="6"/>
        <v>499</v>
      </c>
      <c r="I58" s="55">
        <f t="shared" si="6"/>
        <v>499</v>
      </c>
      <c r="J58" s="55">
        <f t="shared" si="6"/>
        <v>524</v>
      </c>
      <c r="K58" s="55">
        <f t="shared" si="6"/>
        <v>524</v>
      </c>
      <c r="L58" s="55">
        <f t="shared" si="6"/>
        <v>524</v>
      </c>
      <c r="M58" s="55">
        <f t="shared" si="6"/>
        <v>524</v>
      </c>
      <c r="N58" s="55">
        <f t="shared" si="6"/>
        <v>524</v>
      </c>
      <c r="O58" s="55">
        <f t="shared" si="6"/>
        <v>363</v>
      </c>
      <c r="P58" s="55">
        <f t="shared" si="6"/>
        <v>363</v>
      </c>
      <c r="Q58" s="55">
        <f t="shared" si="6"/>
        <v>363</v>
      </c>
      <c r="R58" s="55">
        <f t="shared" si="6"/>
        <v>363</v>
      </c>
      <c r="S58" s="55">
        <f t="shared" si="6"/>
        <v>363</v>
      </c>
      <c r="T58" s="55">
        <f t="shared" si="6"/>
        <v>363</v>
      </c>
      <c r="U58" s="55">
        <f t="shared" si="6"/>
        <v>363</v>
      </c>
      <c r="V58" s="55">
        <f t="shared" si="6"/>
        <v>363</v>
      </c>
      <c r="W58" s="55">
        <f t="shared" si="6"/>
        <v>363</v>
      </c>
      <c r="X58" s="55">
        <f t="shared" si="6"/>
        <v>363</v>
      </c>
      <c r="Y58" s="55">
        <f t="shared" si="6"/>
        <v>363</v>
      </c>
      <c r="Z58" s="55">
        <f t="shared" si="6"/>
        <v>399</v>
      </c>
      <c r="AA58" s="55">
        <f t="shared" si="6"/>
        <v>499</v>
      </c>
    </row>
    <row r="59" spans="1:28" x14ac:dyDescent="0.25">
      <c r="D59" s="55">
        <f t="shared" ref="D59:AA59" si="7">D71-D62</f>
        <v>214</v>
      </c>
      <c r="E59" s="55">
        <f t="shared" si="7"/>
        <v>214</v>
      </c>
      <c r="F59" s="55">
        <f t="shared" si="7"/>
        <v>214</v>
      </c>
      <c r="G59" s="55">
        <f t="shared" si="7"/>
        <v>214</v>
      </c>
      <c r="H59" s="55">
        <f t="shared" si="7"/>
        <v>214</v>
      </c>
      <c r="I59" s="55">
        <f t="shared" si="7"/>
        <v>214</v>
      </c>
      <c r="J59" s="55">
        <f t="shared" si="7"/>
        <v>151</v>
      </c>
      <c r="K59" s="55">
        <f t="shared" si="7"/>
        <v>151</v>
      </c>
      <c r="L59" s="55">
        <f t="shared" si="7"/>
        <v>151</v>
      </c>
      <c r="M59" s="55">
        <f t="shared" si="7"/>
        <v>151</v>
      </c>
      <c r="N59" s="55">
        <f t="shared" si="7"/>
        <v>151</v>
      </c>
      <c r="O59" s="55">
        <f t="shared" si="7"/>
        <v>151</v>
      </c>
      <c r="P59" s="55">
        <f t="shared" si="7"/>
        <v>151</v>
      </c>
      <c r="Q59" s="55">
        <f t="shared" si="7"/>
        <v>151</v>
      </c>
      <c r="R59" s="55">
        <f t="shared" si="7"/>
        <v>151</v>
      </c>
      <c r="S59" s="55">
        <f t="shared" si="7"/>
        <v>151</v>
      </c>
      <c r="T59" s="55">
        <f t="shared" si="7"/>
        <v>151</v>
      </c>
      <c r="U59" s="55">
        <f t="shared" si="7"/>
        <v>151</v>
      </c>
      <c r="V59" s="55">
        <f t="shared" si="7"/>
        <v>151</v>
      </c>
      <c r="W59" s="55">
        <f t="shared" si="7"/>
        <v>151</v>
      </c>
      <c r="X59" s="55">
        <f t="shared" si="7"/>
        <v>151</v>
      </c>
      <c r="Y59" s="55">
        <f t="shared" si="7"/>
        <v>151</v>
      </c>
      <c r="Z59" s="55">
        <f t="shared" si="7"/>
        <v>214</v>
      </c>
      <c r="AA59" s="55">
        <f t="shared" si="7"/>
        <v>214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248</v>
      </c>
      <c r="E70" s="64">
        <f t="shared" ref="E70:AB70" si="10">$C19-E19</f>
        <v>248</v>
      </c>
      <c r="F70" s="64">
        <f t="shared" si="10"/>
        <v>248</v>
      </c>
      <c r="G70" s="64">
        <f t="shared" si="10"/>
        <v>248</v>
      </c>
      <c r="H70" s="64">
        <f t="shared" si="10"/>
        <v>248</v>
      </c>
      <c r="I70" s="64">
        <f t="shared" si="10"/>
        <v>248</v>
      </c>
      <c r="J70" s="64">
        <f t="shared" si="10"/>
        <v>223</v>
      </c>
      <c r="K70" s="64">
        <f t="shared" si="10"/>
        <v>223</v>
      </c>
      <c r="L70" s="64">
        <f t="shared" si="10"/>
        <v>223</v>
      </c>
      <c r="M70" s="64">
        <f t="shared" si="10"/>
        <v>223</v>
      </c>
      <c r="N70" s="64">
        <f t="shared" si="10"/>
        <v>223</v>
      </c>
      <c r="O70" s="64">
        <f t="shared" si="10"/>
        <v>223</v>
      </c>
      <c r="P70" s="64">
        <f t="shared" si="10"/>
        <v>223</v>
      </c>
      <c r="Q70" s="64">
        <f t="shared" si="10"/>
        <v>223</v>
      </c>
      <c r="R70" s="64">
        <f t="shared" si="10"/>
        <v>223</v>
      </c>
      <c r="S70" s="64">
        <f t="shared" si="10"/>
        <v>223</v>
      </c>
      <c r="T70" s="64">
        <f t="shared" si="10"/>
        <v>223</v>
      </c>
      <c r="U70" s="64">
        <f t="shared" si="10"/>
        <v>223</v>
      </c>
      <c r="V70" s="64">
        <f t="shared" si="10"/>
        <v>223</v>
      </c>
      <c r="W70" s="64">
        <f t="shared" si="10"/>
        <v>223</v>
      </c>
      <c r="X70" s="64">
        <f t="shared" si="10"/>
        <v>223</v>
      </c>
      <c r="Y70" s="64">
        <f t="shared" si="10"/>
        <v>223</v>
      </c>
      <c r="Z70" s="64">
        <f t="shared" si="10"/>
        <v>248</v>
      </c>
      <c r="AA70" s="64">
        <f t="shared" si="10"/>
        <v>248</v>
      </c>
      <c r="AB70" s="64">
        <f t="shared" si="10"/>
        <v>248</v>
      </c>
      <c r="AC70" s="65">
        <f t="shared" si="8"/>
        <v>5552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214</v>
      </c>
      <c r="E71" s="63">
        <f t="shared" si="11"/>
        <v>214</v>
      </c>
      <c r="F71" s="63">
        <f t="shared" si="11"/>
        <v>214</v>
      </c>
      <c r="G71" s="63">
        <f t="shared" si="11"/>
        <v>214</v>
      </c>
      <c r="H71" s="63">
        <f t="shared" si="11"/>
        <v>214</v>
      </c>
      <c r="I71" s="63">
        <f t="shared" si="11"/>
        <v>214</v>
      </c>
      <c r="J71" s="63">
        <f t="shared" si="11"/>
        <v>151</v>
      </c>
      <c r="K71" s="63">
        <f t="shared" si="11"/>
        <v>151</v>
      </c>
      <c r="L71" s="63">
        <f t="shared" si="11"/>
        <v>151</v>
      </c>
      <c r="M71" s="63">
        <f t="shared" si="11"/>
        <v>151</v>
      </c>
      <c r="N71" s="63">
        <f t="shared" si="11"/>
        <v>151</v>
      </c>
      <c r="O71" s="63">
        <f t="shared" si="11"/>
        <v>151</v>
      </c>
      <c r="P71" s="63">
        <f t="shared" si="11"/>
        <v>151</v>
      </c>
      <c r="Q71" s="63">
        <f t="shared" si="11"/>
        <v>151</v>
      </c>
      <c r="R71" s="63">
        <f t="shared" si="11"/>
        <v>151</v>
      </c>
      <c r="S71" s="63">
        <f t="shared" si="11"/>
        <v>151</v>
      </c>
      <c r="T71" s="63">
        <f t="shared" si="11"/>
        <v>151</v>
      </c>
      <c r="U71" s="63">
        <f t="shared" si="11"/>
        <v>151</v>
      </c>
      <c r="V71" s="63">
        <f t="shared" si="11"/>
        <v>151</v>
      </c>
      <c r="W71" s="63">
        <f t="shared" si="11"/>
        <v>151</v>
      </c>
      <c r="X71" s="63">
        <f t="shared" si="11"/>
        <v>151</v>
      </c>
      <c r="Y71" s="63">
        <f t="shared" si="11"/>
        <v>151</v>
      </c>
      <c r="Z71" s="63">
        <f t="shared" si="11"/>
        <v>214</v>
      </c>
      <c r="AA71" s="63">
        <f t="shared" si="11"/>
        <v>214</v>
      </c>
      <c r="AB71" s="63">
        <f>IF((($C20-AB20)+SUM(AB70:AB70,AB72:AB73)+10)&gt;(888-65),(888-65)-SUM(AB70:AB70,AB72:AB73)-10,($C20-AB20))</f>
        <v>0</v>
      </c>
      <c r="AC71" s="65">
        <f t="shared" si="8"/>
        <v>4128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130</v>
      </c>
      <c r="AA74" s="72">
        <f t="shared" si="12"/>
        <v>30</v>
      </c>
      <c r="AB74" s="72">
        <f>$C23-AB23</f>
        <v>30</v>
      </c>
      <c r="AC74" s="65">
        <f t="shared" si="8"/>
        <v>2591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229</v>
      </c>
      <c r="E76" s="74">
        <f t="shared" si="13"/>
        <v>229</v>
      </c>
      <c r="F76" s="74">
        <f t="shared" si="13"/>
        <v>229</v>
      </c>
      <c r="G76" s="74">
        <f t="shared" si="13"/>
        <v>229</v>
      </c>
      <c r="H76" s="74">
        <f t="shared" si="13"/>
        <v>229</v>
      </c>
      <c r="I76" s="74">
        <f t="shared" si="13"/>
        <v>229</v>
      </c>
      <c r="J76" s="74">
        <f t="shared" si="13"/>
        <v>187</v>
      </c>
      <c r="K76" s="74">
        <f t="shared" si="13"/>
        <v>187</v>
      </c>
      <c r="L76" s="74">
        <f t="shared" si="13"/>
        <v>187</v>
      </c>
      <c r="M76" s="74">
        <f t="shared" si="13"/>
        <v>187</v>
      </c>
      <c r="N76" s="74">
        <f t="shared" si="13"/>
        <v>187</v>
      </c>
      <c r="O76" s="74">
        <f t="shared" si="13"/>
        <v>187</v>
      </c>
      <c r="P76" s="74">
        <f t="shared" si="13"/>
        <v>187</v>
      </c>
      <c r="Q76" s="74">
        <f t="shared" si="13"/>
        <v>187</v>
      </c>
      <c r="R76" s="74">
        <f t="shared" si="13"/>
        <v>187</v>
      </c>
      <c r="S76" s="74">
        <f t="shared" si="13"/>
        <v>187</v>
      </c>
      <c r="T76" s="74">
        <f t="shared" si="13"/>
        <v>187</v>
      </c>
      <c r="U76" s="74">
        <f t="shared" si="13"/>
        <v>187</v>
      </c>
      <c r="V76" s="74">
        <f t="shared" si="13"/>
        <v>187</v>
      </c>
      <c r="W76" s="74">
        <f t="shared" si="13"/>
        <v>187</v>
      </c>
      <c r="X76" s="74">
        <f t="shared" si="13"/>
        <v>187</v>
      </c>
      <c r="Y76" s="74">
        <f t="shared" si="13"/>
        <v>187</v>
      </c>
      <c r="Z76" s="74">
        <f t="shared" si="13"/>
        <v>229</v>
      </c>
      <c r="AA76" s="74">
        <f t="shared" si="13"/>
        <v>229</v>
      </c>
      <c r="AB76" s="74">
        <f>IF(($C25-AB25)&gt;315,315,($C25-AB25))</f>
        <v>229</v>
      </c>
      <c r="AC76" s="65">
        <f t="shared" si="8"/>
        <v>4824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200025</xdr:colOff>
                <xdr:row>1</xdr:row>
                <xdr:rowOff>123825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2015-07-13T15:30:19Z</dcterms:created>
  <dcterms:modified xsi:type="dcterms:W3CDTF">2015-07-13T19:48:47Z</dcterms:modified>
</cp:coreProperties>
</file>