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ipma\AppData\Roaming\OpenText\OTEdit\EC_production\c2099539\"/>
    </mc:Choice>
  </mc:AlternateContent>
  <bookViews>
    <workbookView xWindow="0" yWindow="0" windowWidth="23040" windowHeight="9972"/>
  </bookViews>
  <sheets>
    <sheet name="True-Up" sheetId="4" r:id="rId1"/>
  </sheets>
  <calcPr calcId="152511"/>
</workbook>
</file>

<file path=xl/calcChain.xml><?xml version="1.0" encoding="utf-8"?>
<calcChain xmlns="http://schemas.openxmlformats.org/spreadsheetml/2006/main">
  <c r="C14" i="4" l="1"/>
  <c r="L8" i="4" l="1"/>
  <c r="L9" i="4"/>
  <c r="L10" i="4"/>
  <c r="L7" i="4"/>
  <c r="C25" i="4" l="1"/>
  <c r="C24" i="4"/>
  <c r="C13" i="4" l="1"/>
  <c r="C7" i="4" l="1"/>
  <c r="C15" i="4" l="1"/>
  <c r="C20" i="4" l="1"/>
  <c r="C19" i="4" l="1"/>
  <c r="C21" i="4" s="1"/>
  <c r="C26" i="4" s="1"/>
  <c r="C28" i="4" l="1"/>
</calcChain>
</file>

<file path=xl/sharedStrings.xml><?xml version="1.0" encoding="utf-8"?>
<sst xmlns="http://schemas.openxmlformats.org/spreadsheetml/2006/main" count="31" uniqueCount="30">
  <si>
    <t>Total True-Up</t>
  </si>
  <si>
    <t>Interest on Historic Year True-Up:</t>
  </si>
  <si>
    <t>D)</t>
  </si>
  <si>
    <t>Total True-Up, Excluding Interest</t>
  </si>
  <si>
    <t>Divisor True-Up</t>
  </si>
  <si>
    <t>ATRR True-Up</t>
  </si>
  <si>
    <t>Summary:</t>
  </si>
  <si>
    <t>C)</t>
  </si>
  <si>
    <t>Projected Annual Cost ($/kW/Year)</t>
  </si>
  <si>
    <t>Difference in Divisor</t>
  </si>
  <si>
    <t>Projected Divisor</t>
  </si>
  <si>
    <t>Actual Divisor</t>
  </si>
  <si>
    <t>Divisor True-Up:</t>
  </si>
  <si>
    <t>B)</t>
  </si>
  <si>
    <t>Projected ATRR</t>
  </si>
  <si>
    <t>A)</t>
  </si>
  <si>
    <t>Annual Transmission Revenue Requirement (ATRR) True-Up:</t>
  </si>
  <si>
    <t>Attachment O ATRR True-Up, excluding Interest</t>
  </si>
  <si>
    <t>2015 Marshall Municipal Utilities Attachment O True-Up Adjustment</t>
  </si>
  <si>
    <t>Actual ATRR</t>
  </si>
  <si>
    <t>Estimated Interest for 24 months (January 2015-December 2016)</t>
  </si>
  <si>
    <t>Average Monthly Rate (18 CFR 35.19a)- (January 2015-Mar 2016)</t>
  </si>
  <si>
    <t>Average Monthly Rate (18 CFR 35.19a)- (April 2016-December 2016)</t>
  </si>
  <si>
    <t>https://www.ferc.gov/enforcement/acct-matts/interest-rates.asp</t>
  </si>
  <si>
    <t>January 2015 - March 2016 rate</t>
  </si>
  <si>
    <t>Annual Rate</t>
  </si>
  <si>
    <t>Monthly Rate</t>
  </si>
  <si>
    <t>April 2016 - June 2016</t>
  </si>
  <si>
    <t>July 2016 - September 2016</t>
  </si>
  <si>
    <t>October 2016 - 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</si>
</sst>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0.000%"/>
    <numFmt numFmtId="167" formatCode="_(&quot;$&quot;* #,##0.000_);_(&quot;$&quot;* \(#,##0.000\);_(&quot;$&quot;* &quot;-&quot;??_);_(@_)"/>
    <numFmt numFmtId="168" formatCode="_(* #,##0_);_(* \(#,##0\);_(* &quot;-&quot;??_);_(@_)"/>
    <numFmt numFmtId="169" formatCode="0.00_)"/>
  </numFmts>
  <fonts count="16">
    <font>
      <sz val="10"/>
      <color theme="1"/>
      <name val="Calibri"/>
      <family val="2"/>
      <scheme val="minor"/>
    </font>
    <font>
      <sz val="12"/>
      <name val="Arial MT"/>
    </font>
    <font>
      <sz val="10"/>
      <name val="Arial"/>
      <family val="2"/>
    </font>
    <font>
      <sz val="11"/>
      <name val="Arial MT"/>
    </font>
    <font>
      <sz val="10"/>
      <name val="Arial MT"/>
    </font>
    <font>
      <u val="doubleAccounting"/>
      <sz val="10"/>
      <name val="Arial MT"/>
    </font>
    <font>
      <sz val="9"/>
      <name val="Arial MT"/>
    </font>
    <font>
      <u val="singleAccounting"/>
      <sz val="10"/>
      <name val="Arial MT"/>
    </font>
    <font>
      <u/>
      <sz val="10"/>
      <name val="Arial MT"/>
    </font>
    <font>
      <u val="singleAccounting"/>
      <sz val="12"/>
      <name val="Arial MT"/>
    </font>
    <font>
      <sz val="8"/>
      <name val="Arial"/>
      <family val="2"/>
    </font>
    <font>
      <b/>
      <i/>
      <sz val="16"/>
      <name val="Helv"/>
    </font>
    <font>
      <sz val="9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164" fontId="1" fillId="0" borderId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38" fontId="10" fillId="2" borderId="0" applyNumberFormat="0" applyBorder="0" applyAlignment="0" applyProtection="0"/>
    <xf numFmtId="10" fontId="10" fillId="3" borderId="1" applyNumberFormat="0" applyBorder="0" applyAlignment="0" applyProtection="0"/>
    <xf numFmtId="169" fontId="11" fillId="0" borderId="0"/>
    <xf numFmtId="0" fontId="2" fillId="0" borderId="0"/>
    <xf numFmtId="0" fontId="12" fillId="0" borderId="0"/>
    <xf numFmtId="0" fontId="13" fillId="0" borderId="0">
      <alignment vertical="top"/>
    </xf>
    <xf numFmtId="0" fontId="2" fillId="0" borderId="0"/>
    <xf numFmtId="164" fontId="1" fillId="0" borderId="0" applyProtection="0"/>
    <xf numFmtId="0" fontId="14" fillId="0" borderId="0"/>
    <xf numFmtId="0" fontId="14" fillId="0" borderId="0"/>
    <xf numFmtId="0" fontId="2" fillId="0" borderId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9">
    <xf numFmtId="0" fontId="0" fillId="0" borderId="0" xfId="0"/>
    <xf numFmtId="164" fontId="1" fillId="0" borderId="0" xfId="1" applyAlignment="1"/>
    <xf numFmtId="165" fontId="0" fillId="0" borderId="0" xfId="2" applyNumberFormat="1" applyFont="1" applyAlignment="1"/>
    <xf numFmtId="164" fontId="1" fillId="0" borderId="0" xfId="1" applyAlignment="1">
      <alignment horizontal="center"/>
    </xf>
    <xf numFmtId="164" fontId="3" fillId="0" borderId="0" xfId="1" applyFont="1" applyAlignment="1"/>
    <xf numFmtId="164" fontId="4" fillId="0" borderId="0" xfId="1" applyFont="1" applyAlignment="1"/>
    <xf numFmtId="165" fontId="5" fillId="0" borderId="0" xfId="2" applyNumberFormat="1" applyFont="1" applyAlignment="1"/>
    <xf numFmtId="164" fontId="4" fillId="0" borderId="0" xfId="1" applyFont="1" applyAlignment="1">
      <alignment horizontal="center"/>
    </xf>
    <xf numFmtId="165" fontId="4" fillId="0" borderId="0" xfId="2" applyNumberFormat="1" applyFont="1" applyAlignment="1"/>
    <xf numFmtId="167" fontId="7" fillId="0" borderId="0" xfId="2" applyNumberFormat="1" applyFont="1" applyAlignment="1"/>
    <xf numFmtId="164" fontId="9" fillId="0" borderId="0" xfId="1" applyFont="1" applyAlignment="1">
      <alignment horizontal="center"/>
    </xf>
    <xf numFmtId="164" fontId="4" fillId="0" borderId="0" xfId="1" applyFont="1" applyFill="1" applyAlignment="1"/>
    <xf numFmtId="165" fontId="4" fillId="0" borderId="0" xfId="2" applyNumberFormat="1" applyFont="1" applyFill="1" applyAlignment="1"/>
    <xf numFmtId="168" fontId="4" fillId="0" borderId="0" xfId="4" applyNumberFormat="1" applyFont="1" applyFill="1" applyAlignment="1"/>
    <xf numFmtId="164" fontId="1" fillId="0" borderId="0" xfId="1" applyFill="1" applyAlignment="1">
      <alignment horizontal="center"/>
    </xf>
    <xf numFmtId="164" fontId="1" fillId="0" borderId="0" xfId="1" applyFill="1" applyAlignment="1"/>
    <xf numFmtId="164" fontId="4" fillId="0" borderId="0" xfId="1" applyFont="1" applyFill="1" applyAlignment="1">
      <alignment horizontal="center"/>
    </xf>
    <xf numFmtId="165" fontId="7" fillId="0" borderId="0" xfId="2" applyNumberFormat="1" applyFont="1" applyFill="1" applyAlignment="1"/>
    <xf numFmtId="165" fontId="5" fillId="0" borderId="0" xfId="2" applyNumberFormat="1" applyFont="1" applyFill="1" applyAlignment="1"/>
    <xf numFmtId="168" fontId="7" fillId="0" borderId="0" xfId="4" applyNumberFormat="1" applyFont="1" applyFill="1" applyAlignment="1"/>
    <xf numFmtId="167" fontId="7" fillId="0" borderId="0" xfId="2" applyNumberFormat="1" applyFont="1" applyFill="1" applyAlignment="1"/>
    <xf numFmtId="164" fontId="6" fillId="0" borderId="0" xfId="1" applyFont="1" applyFill="1" applyAlignment="1"/>
    <xf numFmtId="10" fontId="8" fillId="0" borderId="0" xfId="3" applyNumberFormat="1" applyFont="1" applyFill="1" applyAlignment="1">
      <alignment horizontal="center"/>
    </xf>
    <xf numFmtId="166" fontId="8" fillId="0" borderId="0" xfId="3" applyNumberFormat="1" applyFont="1" applyFill="1" applyAlignment="1">
      <alignment horizontal="center"/>
    </xf>
    <xf numFmtId="164" fontId="3" fillId="0" borderId="0" xfId="1" applyFont="1" applyFill="1" applyAlignment="1">
      <alignment horizontal="center"/>
    </xf>
    <xf numFmtId="164" fontId="3" fillId="0" borderId="0" xfId="1" applyFont="1" applyFill="1" applyAlignment="1"/>
    <xf numFmtId="165" fontId="3" fillId="0" borderId="0" xfId="2" applyNumberFormat="1" applyFont="1" applyFill="1" applyAlignment="1"/>
    <xf numFmtId="10" fontId="4" fillId="0" borderId="0" xfId="23" applyNumberFormat="1" applyFont="1" applyFill="1" applyAlignment="1"/>
    <xf numFmtId="164" fontId="9" fillId="0" borderId="0" xfId="1" applyFont="1" applyAlignment="1">
      <alignment horizontal="center"/>
    </xf>
  </cellXfs>
  <cellStyles count="24">
    <cellStyle name="Comma 2" xfId="4"/>
    <cellStyle name="Comma 2 2" xfId="5"/>
    <cellStyle name="Comma 3" xfId="6"/>
    <cellStyle name="Currency 2" xfId="2"/>
    <cellStyle name="Currency 2 2" xfId="7"/>
    <cellStyle name="Grey" xfId="8"/>
    <cellStyle name="Input [yellow]" xfId="9"/>
    <cellStyle name="Normal" xfId="0" builtinId="0"/>
    <cellStyle name="Normal - Style1" xfId="10"/>
    <cellStyle name="Normal 10" xfId="11"/>
    <cellStyle name="Normal 2" xfId="1"/>
    <cellStyle name="Normal 2 2" xfId="12"/>
    <cellStyle name="Normal 2 3" xfId="13"/>
    <cellStyle name="Normal 3" xfId="14"/>
    <cellStyle name="Normal 4" xfId="15"/>
    <cellStyle name="Normal 5" xfId="16"/>
    <cellStyle name="Normal 6" xfId="17"/>
    <cellStyle name="Normal 9" xfId="18"/>
    <cellStyle name="Percent" xfId="23" builtinId="5"/>
    <cellStyle name="Percent [2]" xfId="19"/>
    <cellStyle name="Percent 2" xfId="3"/>
    <cellStyle name="Percent 3" xfId="20"/>
    <cellStyle name="Percent 4" xfId="21"/>
    <cellStyle name="Percent 5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C15" sqref="C15"/>
    </sheetView>
  </sheetViews>
  <sheetFormatPr defaultColWidth="8.88671875" defaultRowHeight="15.6"/>
  <cols>
    <col min="1" max="1" width="5.33203125" style="3" customWidth="1"/>
    <col min="2" max="2" width="61.44140625" style="1" bestFit="1" customWidth="1"/>
    <col min="3" max="4" width="13.33203125" style="2" customWidth="1"/>
    <col min="5" max="16384" width="8.88671875" style="1"/>
  </cols>
  <sheetData>
    <row r="1" spans="1:12" ht="16.8">
      <c r="A1" s="28" t="s">
        <v>18</v>
      </c>
      <c r="B1" s="28"/>
      <c r="C1" s="28"/>
      <c r="D1" s="10"/>
    </row>
    <row r="2" spans="1:12">
      <c r="B2" s="4"/>
    </row>
    <row r="3" spans="1:12" s="15" customFormat="1" ht="15">
      <c r="A3" s="14" t="s">
        <v>15</v>
      </c>
      <c r="B3" s="15" t="s">
        <v>16</v>
      </c>
    </row>
    <row r="4" spans="1:12" s="11" customFormat="1" ht="15">
      <c r="A4" s="14"/>
      <c r="C4" s="12"/>
      <c r="D4" s="12"/>
    </row>
    <row r="5" spans="1:12" s="11" customFormat="1" ht="13.2">
      <c r="A5" s="16"/>
      <c r="B5" s="11" t="s">
        <v>19</v>
      </c>
      <c r="C5" s="12">
        <v>2034477</v>
      </c>
      <c r="D5" s="12"/>
      <c r="G5" s="11" t="s">
        <v>23</v>
      </c>
    </row>
    <row r="6" spans="1:12" s="11" customFormat="1" ht="15">
      <c r="A6" s="16"/>
      <c r="B6" s="11" t="s">
        <v>14</v>
      </c>
      <c r="C6" s="17">
        <v>2214780</v>
      </c>
      <c r="D6" s="17"/>
      <c r="K6" s="11" t="s">
        <v>25</v>
      </c>
      <c r="L6" s="11" t="s">
        <v>26</v>
      </c>
    </row>
    <row r="7" spans="1:12" s="11" customFormat="1" ht="15">
      <c r="A7" s="16"/>
      <c r="B7" s="11" t="s">
        <v>17</v>
      </c>
      <c r="C7" s="18">
        <f>C5-C6</f>
        <v>-180303</v>
      </c>
      <c r="D7" s="18"/>
      <c r="G7" s="11" t="s">
        <v>24</v>
      </c>
      <c r="K7" s="27">
        <v>3.2500000000000001E-2</v>
      </c>
      <c r="L7" s="27">
        <f>+K7/12</f>
        <v>2.7083333333333334E-3</v>
      </c>
    </row>
    <row r="8" spans="1:12" s="11" customFormat="1" ht="13.2">
      <c r="A8" s="16"/>
      <c r="C8" s="12"/>
      <c r="D8" s="12"/>
      <c r="G8" s="11" t="s">
        <v>27</v>
      </c>
      <c r="K8" s="27">
        <v>3.4599999999999999E-2</v>
      </c>
      <c r="L8" s="27">
        <f t="shared" ref="L8:L10" si="0">+K8/12</f>
        <v>2.8833333333333332E-3</v>
      </c>
    </row>
    <row r="9" spans="1:12" s="11" customFormat="1" ht="15">
      <c r="A9" s="14" t="s">
        <v>13</v>
      </c>
      <c r="B9" s="15" t="s">
        <v>12</v>
      </c>
      <c r="C9" s="12"/>
      <c r="D9" s="12"/>
      <c r="G9" s="11" t="s">
        <v>28</v>
      </c>
      <c r="K9" s="27">
        <v>3.5000000000000003E-2</v>
      </c>
      <c r="L9" s="27">
        <f t="shared" si="0"/>
        <v>2.9166666666666668E-3</v>
      </c>
    </row>
    <row r="10" spans="1:12" s="11" customFormat="1" ht="13.2">
      <c r="A10" s="16"/>
      <c r="C10" s="12"/>
      <c r="D10" s="12"/>
      <c r="G10" s="11" t="s">
        <v>29</v>
      </c>
      <c r="K10" s="27">
        <v>3.5000000000000003E-2</v>
      </c>
      <c r="L10" s="27">
        <f t="shared" si="0"/>
        <v>2.9166666666666668E-3</v>
      </c>
    </row>
    <row r="11" spans="1:12" s="11" customFormat="1" ht="13.2">
      <c r="A11" s="16"/>
      <c r="B11" s="11" t="s">
        <v>11</v>
      </c>
      <c r="C11" s="13">
        <v>77864</v>
      </c>
      <c r="D11" s="13"/>
      <c r="K11" s="27"/>
      <c r="L11" s="27"/>
    </row>
    <row r="12" spans="1:12" s="11" customFormat="1" ht="15">
      <c r="A12" s="16"/>
      <c r="B12" s="11" t="s">
        <v>10</v>
      </c>
      <c r="C12" s="19">
        <v>79348</v>
      </c>
      <c r="D12" s="19"/>
    </row>
    <row r="13" spans="1:12" s="11" customFormat="1" ht="13.2">
      <c r="A13" s="16"/>
      <c r="B13" s="11" t="s">
        <v>9</v>
      </c>
      <c r="C13" s="13">
        <f>C12-C11</f>
        <v>1484</v>
      </c>
      <c r="D13" s="13"/>
    </row>
    <row r="14" spans="1:12" s="5" customFormat="1" ht="15">
      <c r="A14" s="7"/>
      <c r="B14" s="11" t="s">
        <v>8</v>
      </c>
      <c r="C14" s="20">
        <f>+C6/C12</f>
        <v>27.91223471291022</v>
      </c>
      <c r="D14" s="9"/>
    </row>
    <row r="15" spans="1:12" s="5" customFormat="1" ht="15">
      <c r="A15" s="7"/>
      <c r="B15" s="11" t="s">
        <v>4</v>
      </c>
      <c r="C15" s="18">
        <f>C14*C13</f>
        <v>41421.756313958766</v>
      </c>
      <c r="D15" s="6"/>
    </row>
    <row r="16" spans="1:12" s="5" customFormat="1" ht="13.2">
      <c r="A16" s="7"/>
      <c r="B16" s="11"/>
      <c r="C16" s="12"/>
      <c r="D16" s="8"/>
    </row>
    <row r="17" spans="1:4" s="5" customFormat="1" ht="15">
      <c r="A17" s="3" t="s">
        <v>7</v>
      </c>
      <c r="B17" s="15" t="s">
        <v>6</v>
      </c>
      <c r="C17" s="12"/>
      <c r="D17" s="8"/>
    </row>
    <row r="18" spans="1:4" s="11" customFormat="1" ht="13.2">
      <c r="A18" s="16"/>
      <c r="C18" s="12"/>
      <c r="D18" s="12"/>
    </row>
    <row r="19" spans="1:4" s="11" customFormat="1" ht="13.2">
      <c r="A19" s="16"/>
      <c r="B19" s="11" t="s">
        <v>5</v>
      </c>
      <c r="C19" s="12">
        <f>C7</f>
        <v>-180303</v>
      </c>
      <c r="D19" s="12"/>
    </row>
    <row r="20" spans="1:4" s="11" customFormat="1" ht="15">
      <c r="A20" s="16"/>
      <c r="B20" s="11" t="s">
        <v>4</v>
      </c>
      <c r="C20" s="17">
        <f>C15</f>
        <v>41421.756313958766</v>
      </c>
      <c r="D20" s="17"/>
    </row>
    <row r="21" spans="1:4" s="11" customFormat="1" ht="15">
      <c r="A21" s="16"/>
      <c r="B21" s="11" t="s">
        <v>3</v>
      </c>
      <c r="C21" s="18">
        <f>SUM(C19:C20)</f>
        <v>-138881.24368604124</v>
      </c>
      <c r="D21" s="18"/>
    </row>
    <row r="22" spans="1:4" s="11" customFormat="1" ht="13.2">
      <c r="A22" s="16"/>
      <c r="C22" s="12"/>
      <c r="D22" s="12"/>
    </row>
    <row r="23" spans="1:4" s="11" customFormat="1" ht="15">
      <c r="A23" s="14" t="s">
        <v>2</v>
      </c>
      <c r="B23" s="15" t="s">
        <v>1</v>
      </c>
      <c r="C23" s="12"/>
      <c r="D23" s="12"/>
    </row>
    <row r="24" spans="1:4" s="11" customFormat="1" ht="13.2">
      <c r="A24" s="16"/>
      <c r="B24" s="21" t="s">
        <v>21</v>
      </c>
      <c r="C24" s="22">
        <f>0.0325/12</f>
        <v>2.7083333333333334E-3</v>
      </c>
      <c r="D24" s="23"/>
    </row>
    <row r="25" spans="1:4" s="11" customFormat="1" ht="13.2">
      <c r="A25" s="16"/>
      <c r="B25" s="21" t="s">
        <v>22</v>
      </c>
      <c r="C25" s="22">
        <f>0.0346/12</f>
        <v>2.8833333333333332E-3</v>
      </c>
      <c r="D25" s="23"/>
    </row>
    <row r="26" spans="1:4" s="11" customFormat="1" ht="15">
      <c r="A26" s="16"/>
      <c r="B26" s="21" t="s">
        <v>20</v>
      </c>
      <c r="C26" s="18">
        <f>+(C21*(C24*15))+(C21*(C25*9))</f>
        <v>-9246.0187983981959</v>
      </c>
      <c r="D26" s="18"/>
    </row>
    <row r="27" spans="1:4" s="11" customFormat="1" ht="13.2">
      <c r="A27" s="16"/>
      <c r="C27" s="12"/>
      <c r="D27" s="12"/>
    </row>
    <row r="28" spans="1:4" s="11" customFormat="1" ht="15">
      <c r="A28" s="16"/>
      <c r="B28" s="11" t="s">
        <v>0</v>
      </c>
      <c r="C28" s="18">
        <f>C26+C21</f>
        <v>-148127.26248443944</v>
      </c>
      <c r="D28" s="18"/>
    </row>
    <row r="29" spans="1:4" s="11" customFormat="1" ht="13.8">
      <c r="A29" s="24"/>
      <c r="B29" s="25"/>
      <c r="C29" s="26"/>
      <c r="D29" s="26"/>
    </row>
    <row r="30" spans="1:4" s="11" customFormat="1" ht="13.2">
      <c r="A30" s="16"/>
      <c r="C30" s="12"/>
      <c r="D30" s="12"/>
    </row>
    <row r="31" spans="1:4" s="5" customFormat="1">
      <c r="A31" s="3"/>
      <c r="B31" s="1"/>
      <c r="C31" s="2"/>
      <c r="D31" s="2"/>
    </row>
    <row r="32" spans="1:4" s="4" customFormat="1">
      <c r="A32" s="3"/>
      <c r="B32" s="1"/>
      <c r="C32" s="2"/>
      <c r="D32" s="2"/>
    </row>
  </sheetData>
  <mergeCells count="1">
    <mergeCell ref="A1:C1"/>
  </mergeCells>
  <pageMargins left="0.45" right="0.45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True-Up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Merlin Sawyer</dc:creator>
  <cp:lastModifiedBy>Kristina Sipma</cp:lastModifiedBy>
  <cp:lastPrinted>2013-10-31T18:23:56Z</cp:lastPrinted>
  <dcterms:created xsi:type="dcterms:W3CDTF">2013-06-25T18:18:24Z</dcterms:created>
  <dcterms:modified xsi:type="dcterms:W3CDTF">2016-12-14T21:46:37Z</dcterms:modified>
</cp:coreProperties>
</file>