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MERLIN\MYDATA\XLS\MISO TO\2018\"/>
    </mc:Choice>
  </mc:AlternateContent>
  <bookViews>
    <workbookView xWindow="0" yWindow="0" windowWidth="20160" windowHeight="10308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5251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 s="1"/>
  <c r="K43" i="3"/>
  <c r="K56" i="3" s="1"/>
  <c r="J43" i="3"/>
  <c r="J56" i="3" s="1"/>
  <c r="I43" i="3"/>
  <c r="I56" i="3" s="1"/>
  <c r="H43" i="3"/>
  <c r="H56" i="3" s="1"/>
  <c r="G43" i="3"/>
  <c r="G56" i="3" s="1"/>
  <c r="F43" i="3"/>
  <c r="F56" i="3" s="1"/>
  <c r="E43" i="3"/>
  <c r="E56" i="3" s="1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D56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C56" i="3" l="1"/>
  <c r="B26" i="3"/>
  <c r="B44" i="3"/>
</calcChain>
</file>

<file path=xl/sharedStrings.xml><?xml version="1.0" encoding="utf-8"?>
<sst xmlns="http://schemas.openxmlformats.org/spreadsheetml/2006/main" count="92" uniqueCount="50">
  <si>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</si>
  <si>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</si>
  <si>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</si>
  <si>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</si>
  <si>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</si>
  <si>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</si>
  <si>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</si>
  <si>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</si>
  <si>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</si>
  <si>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</si>
  <si>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</si>
  <si>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</si>
  <si>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</si>
  <si>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</si>
  <si>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</si>
  <si>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</si>
  <si>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</si>
  <si>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</si>
  <si>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</si>
  <si>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</si>
  <si>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</si>
  <si>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</si>
  <si>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</si>
  <si>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</si>
  <si>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</si>
  <si>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</si>
  <si>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</si>
  <si>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</si>
  <si>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</si>
  <si>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</si>
  <si>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</si>
  <si>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</si>
  <si>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</si>
  <si>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</si>
  <si>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</si>
  <si>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</si>
  <si>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</si>
  <si>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</si>
  <si>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</si>
  <si>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</si>
  <si>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</si>
  <si>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</si>
  <si>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</si>
  <si>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</si>
  <si>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Missouri River Energy Services</t>
  </si>
  <si>
    <t>Add a new 345 kV line from Maple River to Alexandria Switching Station substation and terminal works</t>
  </si>
  <si>
    <t>Add a new 345 kV line from Waite Park to Monticello substation and terminal works</t>
  </si>
  <si>
    <t>new transformer and terminal works</t>
  </si>
  <si>
    <t>Add a new 345 kV line from Alexandria Switching Station to Waite Park and terminal works</t>
  </si>
  <si>
    <t>Xcel / OTP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</si>
</sst>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76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227" fontId="96" fillId="36" borderId="23" xfId="107" applyNumberFormat="1" applyFont="1" applyFill="1" applyBorder="1" applyAlignment="1">
      <alignment horizontal="right" vertical="top"/>
    </xf>
    <xf numFmtId="227" fontId="96" fillId="36" borderId="12" xfId="209" applyNumberFormat="1" applyFont="1" applyFill="1" applyBorder="1" applyAlignment="1">
      <alignment horizontal="right" vertical="top"/>
    </xf>
    <xf numFmtId="227" fontId="3" fillId="36" borderId="21" xfId="209" applyNumberFormat="1" applyFont="1" applyFill="1" applyBorder="1" applyAlignment="1">
      <alignment horizontal="right" vertical="top"/>
    </xf>
    <xf numFmtId="227" fontId="3" fillId="36" borderId="0" xfId="209" applyNumberFormat="1" applyFont="1" applyFill="1" applyBorder="1" applyAlignment="1">
      <alignment horizontal="right" vertical="top"/>
    </xf>
    <xf numFmtId="227" fontId="3" fillId="0" borderId="0" xfId="209" applyNumberFormat="1" applyFont="1" applyFill="1" applyBorder="1" applyAlignment="1">
      <alignment horizontal="right" vertical="top"/>
    </xf>
    <xf numFmtId="227" fontId="1" fillId="32" borderId="0" xfId="207" applyNumberFormat="1" applyFont="1" applyFill="1" applyBorder="1" applyAlignment="1">
      <alignment horizontal="right"/>
    </xf>
    <xf numFmtId="227" fontId="1" fillId="32" borderId="0" xfId="207" applyNumberFormat="1" applyFont="1" applyFill="1" applyAlignment="1">
      <alignment horizontal="right"/>
    </xf>
    <xf numFmtId="227" fontId="3" fillId="36" borderId="23" xfId="107" applyNumberFormat="1" applyFont="1" applyFill="1" applyBorder="1" applyAlignment="1">
      <alignment horizontal="right" vertical="top"/>
    </xf>
    <xf numFmtId="227" fontId="3" fillId="36" borderId="12" xfId="209" applyNumberFormat="1" applyFont="1" applyFill="1" applyBorder="1" applyAlignment="1">
      <alignment horizontal="right" vertical="top"/>
    </xf>
    <xf numFmtId="227" fontId="3" fillId="32" borderId="0" xfId="209" applyNumberFormat="1" applyFont="1" applyFill="1" applyBorder="1" applyAlignment="1">
      <alignment horizontal="right" vertical="top"/>
    </xf>
    <xf numFmtId="227" fontId="0" fillId="32" borderId="0" xfId="0" applyNumberFormat="1" applyFill="1" applyAlignment="1">
      <alignment horizontal="right"/>
    </xf>
    <xf numFmtId="227" fontId="96" fillId="36" borderId="23" xfId="209" applyNumberFormat="1" applyFont="1" applyFill="1" applyBorder="1" applyAlignment="1">
      <alignment horizontal="right" vertical="top"/>
    </xf>
    <xf numFmtId="0" fontId="94" fillId="35" borderId="0" xfId="206" applyNumberFormat="1" applyFont="1" applyFill="1" applyAlignment="1">
      <alignment horizontal="center" wrapText="1"/>
    </xf>
  </cellXfs>
  <cellStyles count="35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6" workbookViewId="0">
      <selection activeCell="F47" sqref="F47"/>
    </sheetView>
  </sheetViews>
  <sheetFormatPr defaultRowHeight="13.2"/>
  <cols>
    <col min="1" max="1" width="21.33203125" customWidth="1"/>
    <col min="2" max="2" width="32.88671875" customWidth="1"/>
    <col min="3" max="3" width="12.88671875" customWidth="1"/>
    <col min="4" max="4" width="11.33203125" customWidth="1"/>
    <col min="5" max="11" width="11" customWidth="1"/>
    <col min="12" max="12" width="11.5546875" customWidth="1"/>
    <col min="13" max="13" width="9.109375" hidden="1" customWidth="1"/>
  </cols>
  <sheetData>
    <row r="1" spans="1:13" s="25" customFormat="1" ht="17.399999999999999">
      <c r="A1" s="24" t="s">
        <v>36</v>
      </c>
    </row>
    <row r="2" spans="1:13">
      <c r="A2" s="2"/>
    </row>
    <row r="3" spans="1:13">
      <c r="A3" s="1" t="s">
        <v>28</v>
      </c>
      <c r="B3" s="40">
        <v>2018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29</v>
      </c>
      <c r="B5" s="5" t="s">
        <v>44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35</v>
      </c>
    </row>
    <row r="7" spans="1:13" ht="13.8">
      <c r="A7" s="4"/>
      <c r="B7" s="31" t="s">
        <v>32</v>
      </c>
      <c r="C7" s="75">
        <v>286</v>
      </c>
      <c r="D7" s="32" t="s">
        <v>11</v>
      </c>
      <c r="E7" s="32" t="s">
        <v>19</v>
      </c>
      <c r="F7" s="32" t="s">
        <v>21</v>
      </c>
      <c r="G7" s="32" t="s">
        <v>22</v>
      </c>
      <c r="H7" s="32" t="s">
        <v>23</v>
      </c>
      <c r="I7" s="32" t="s">
        <v>24</v>
      </c>
      <c r="J7" s="32" t="s">
        <v>25</v>
      </c>
      <c r="K7" s="32" t="s">
        <v>26</v>
      </c>
      <c r="L7" s="32" t="s">
        <v>27</v>
      </c>
      <c r="M7" s="27" t="s">
        <v>18</v>
      </c>
    </row>
    <row r="8" spans="1:13" ht="13.8">
      <c r="A8" s="4"/>
      <c r="B8" s="31" t="s">
        <v>15</v>
      </c>
      <c r="C8" s="32" t="s">
        <v>49</v>
      </c>
      <c r="D8" s="32" t="s">
        <v>31</v>
      </c>
      <c r="E8" s="32" t="s">
        <v>31</v>
      </c>
      <c r="F8" s="32" t="s">
        <v>31</v>
      </c>
      <c r="G8" s="32" t="s">
        <v>31</v>
      </c>
      <c r="H8" s="32" t="s">
        <v>31</v>
      </c>
      <c r="I8" s="32" t="s">
        <v>31</v>
      </c>
      <c r="J8" s="32" t="s">
        <v>31</v>
      </c>
      <c r="K8" s="32" t="s">
        <v>31</v>
      </c>
      <c r="L8" s="32" t="s">
        <v>31</v>
      </c>
    </row>
    <row r="9" spans="1:13" ht="15" customHeight="1">
      <c r="A9" s="4"/>
      <c r="B9" s="31" t="s">
        <v>37</v>
      </c>
      <c r="C9" s="32" t="s">
        <v>35</v>
      </c>
      <c r="D9" s="32" t="s">
        <v>18</v>
      </c>
      <c r="E9" s="32" t="s">
        <v>35</v>
      </c>
      <c r="F9" s="32" t="s">
        <v>35</v>
      </c>
      <c r="G9" s="32" t="s">
        <v>35</v>
      </c>
      <c r="H9" s="32" t="s">
        <v>35</v>
      </c>
      <c r="I9" s="32" t="s">
        <v>35</v>
      </c>
      <c r="J9" s="32" t="s">
        <v>35</v>
      </c>
      <c r="K9" s="32" t="s">
        <v>18</v>
      </c>
      <c r="L9" s="32" t="s">
        <v>18</v>
      </c>
    </row>
    <row r="10" spans="1:13">
      <c r="A10" s="21" t="s">
        <v>17</v>
      </c>
      <c r="B10" s="12" t="str">
        <f xml:space="preserve"> "December " &amp; B3-1</f>
        <v>December 2017</v>
      </c>
      <c r="C10" s="63">
        <v>68106601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</row>
    <row r="11" spans="1:13">
      <c r="A11" s="22" t="s">
        <v>12</v>
      </c>
      <c r="B11" s="13" t="str">
        <f xml:space="preserve"> "January " &amp; B3</f>
        <v>January 2018</v>
      </c>
      <c r="C11" s="64">
        <v>68106601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</row>
    <row r="12" spans="1:13">
      <c r="A12" s="22"/>
      <c r="B12" s="14" t="s">
        <v>1</v>
      </c>
      <c r="C12" s="64">
        <v>68106601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</row>
    <row r="13" spans="1:13">
      <c r="A13" s="22"/>
      <c r="B13" s="14" t="s">
        <v>2</v>
      </c>
      <c r="C13" s="64">
        <v>68106601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</row>
    <row r="14" spans="1:13">
      <c r="A14" s="22"/>
      <c r="B14" s="14" t="s">
        <v>3</v>
      </c>
      <c r="C14" s="64">
        <v>68106601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</row>
    <row r="15" spans="1:13">
      <c r="A15" s="22"/>
      <c r="B15" s="14" t="s">
        <v>4</v>
      </c>
      <c r="C15" s="64">
        <v>68106601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</row>
    <row r="16" spans="1:13">
      <c r="A16" s="22"/>
      <c r="B16" s="14" t="s">
        <v>5</v>
      </c>
      <c r="C16" s="64">
        <v>68106601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</row>
    <row r="17" spans="1:12">
      <c r="A17" s="22"/>
      <c r="B17" s="14" t="s">
        <v>6</v>
      </c>
      <c r="C17" s="64">
        <v>68106601</v>
      </c>
      <c r="D17" s="55">
        <v>0</v>
      </c>
      <c r="E17" s="54">
        <v>0</v>
      </c>
      <c r="F17" s="55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</row>
    <row r="18" spans="1:12">
      <c r="A18" s="22"/>
      <c r="B18" s="14" t="s">
        <v>7</v>
      </c>
      <c r="C18" s="64">
        <v>68106601</v>
      </c>
      <c r="D18" s="55">
        <v>0</v>
      </c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</row>
    <row r="19" spans="1:12">
      <c r="A19" s="22"/>
      <c r="B19" s="14" t="s">
        <v>8</v>
      </c>
      <c r="C19" s="64">
        <v>68106601</v>
      </c>
      <c r="D19" s="55">
        <v>0</v>
      </c>
      <c r="E19" s="54">
        <v>0</v>
      </c>
      <c r="F19" s="55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</row>
    <row r="20" spans="1:12">
      <c r="A20" s="22"/>
      <c r="B20" s="14" t="s">
        <v>9</v>
      </c>
      <c r="C20" s="64">
        <v>68106601</v>
      </c>
      <c r="D20" s="55">
        <v>0</v>
      </c>
      <c r="E20" s="54">
        <v>0</v>
      </c>
      <c r="F20" s="55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</row>
    <row r="21" spans="1:12">
      <c r="A21" s="22"/>
      <c r="B21" s="14" t="s">
        <v>10</v>
      </c>
      <c r="C21" s="64">
        <v>68106601</v>
      </c>
      <c r="D21" s="55">
        <v>0</v>
      </c>
      <c r="E21" s="54">
        <v>0</v>
      </c>
      <c r="F21" s="55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</row>
    <row r="22" spans="1:12">
      <c r="A22" s="23"/>
      <c r="B22" s="15" t="str">
        <f xml:space="preserve"> "December " &amp; B3</f>
        <v>December 2018</v>
      </c>
      <c r="C22" s="64">
        <v>68106601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4">
        <v>0</v>
      </c>
      <c r="L22" s="55">
        <v>0</v>
      </c>
    </row>
    <row r="23" spans="1:12">
      <c r="A23" s="11"/>
      <c r="B23" s="26" t="s">
        <v>30</v>
      </c>
      <c r="C23" s="65">
        <f>AVERAGE(C10:C22)</f>
        <v>68106601</v>
      </c>
      <c r="D23" s="47">
        <f>AVERAGE(D10:D22)</f>
        <v>0</v>
      </c>
      <c r="E23" s="46">
        <f t="shared" ref="E23:L23" si="0">AVERAGE(E10:E22)</f>
        <v>0</v>
      </c>
      <c r="F23" s="47">
        <f t="shared" si="0"/>
        <v>0</v>
      </c>
      <c r="G23" s="46">
        <f t="shared" si="0"/>
        <v>0</v>
      </c>
      <c r="H23" s="47">
        <f t="shared" si="0"/>
        <v>0</v>
      </c>
      <c r="I23" s="46">
        <f t="shared" si="0"/>
        <v>0</v>
      </c>
      <c r="J23" s="47">
        <f t="shared" si="0"/>
        <v>0</v>
      </c>
      <c r="K23" s="46">
        <f t="shared" si="0"/>
        <v>0</v>
      </c>
      <c r="L23" s="47">
        <f t="shared" si="0"/>
        <v>0</v>
      </c>
    </row>
    <row r="24" spans="1:12">
      <c r="A24" s="11"/>
      <c r="B24" s="26"/>
      <c r="C24" s="66"/>
      <c r="D24" s="52"/>
      <c r="E24" s="51"/>
      <c r="F24" s="52"/>
      <c r="G24" s="51"/>
      <c r="H24" s="52"/>
      <c r="I24" s="51"/>
      <c r="J24" s="52"/>
      <c r="K24" s="51"/>
      <c r="L24" s="52"/>
    </row>
    <row r="25" spans="1:12">
      <c r="A25" s="11"/>
      <c r="B25" s="26"/>
      <c r="C25" s="66"/>
      <c r="D25" s="52"/>
      <c r="E25" s="51"/>
      <c r="F25" s="52"/>
      <c r="G25" s="51"/>
      <c r="H25" s="52"/>
      <c r="I25" s="51"/>
      <c r="J25" s="52"/>
      <c r="K25" s="51"/>
      <c r="L25" s="52"/>
    </row>
    <row r="26" spans="1:12">
      <c r="A26" s="21" t="s">
        <v>38</v>
      </c>
      <c r="B26" s="12" t="str">
        <f>B10</f>
        <v>December 2017</v>
      </c>
      <c r="C26" s="63">
        <v>6357036.760416667</v>
      </c>
      <c r="D26" s="49">
        <v>0</v>
      </c>
      <c r="E26" s="48">
        <v>0</v>
      </c>
      <c r="F26" s="49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</row>
    <row r="27" spans="1:12">
      <c r="A27" s="22" t="s">
        <v>39</v>
      </c>
      <c r="B27" s="13" t="str">
        <f>B11</f>
        <v>January 2018</v>
      </c>
      <c r="C27" s="64">
        <v>6498925.5125000002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</row>
    <row r="28" spans="1:12">
      <c r="A28" s="22"/>
      <c r="B28" s="18" t="s">
        <v>1</v>
      </c>
      <c r="C28" s="64">
        <v>6640814.2645833334</v>
      </c>
      <c r="D28" s="55">
        <v>0</v>
      </c>
      <c r="E28" s="54">
        <v>0</v>
      </c>
      <c r="F28" s="55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</row>
    <row r="29" spans="1:12">
      <c r="A29" s="22"/>
      <c r="B29" s="18" t="s">
        <v>2</v>
      </c>
      <c r="C29" s="64">
        <v>6782703.0166666666</v>
      </c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</row>
    <row r="30" spans="1:12">
      <c r="A30" s="22"/>
      <c r="B30" s="18" t="s">
        <v>3</v>
      </c>
      <c r="C30" s="64">
        <v>6924591.7687499989</v>
      </c>
      <c r="D30" s="55">
        <v>0</v>
      </c>
      <c r="E30" s="54">
        <v>0</v>
      </c>
      <c r="F30" s="55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</row>
    <row r="31" spans="1:12">
      <c r="A31" s="22"/>
      <c r="B31" s="18" t="s">
        <v>4</v>
      </c>
      <c r="C31" s="64">
        <v>7066480.5208333321</v>
      </c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</row>
    <row r="32" spans="1:12">
      <c r="A32" s="22"/>
      <c r="B32" s="18" t="s">
        <v>5</v>
      </c>
      <c r="C32" s="64">
        <v>7208369.2729166644</v>
      </c>
      <c r="D32" s="55">
        <v>0</v>
      </c>
      <c r="E32" s="54">
        <v>0</v>
      </c>
      <c r="F32" s="55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</row>
    <row r="33" spans="1:12">
      <c r="A33" s="22"/>
      <c r="B33" s="18" t="s">
        <v>6</v>
      </c>
      <c r="C33" s="64">
        <v>7350258.0249999985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</row>
    <row r="34" spans="1:12">
      <c r="A34" s="22"/>
      <c r="B34" s="18" t="s">
        <v>7</v>
      </c>
      <c r="C34" s="64">
        <v>7492146.7770833308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</row>
    <row r="35" spans="1:12">
      <c r="A35" s="22"/>
      <c r="B35" s="18" t="s">
        <v>8</v>
      </c>
      <c r="C35" s="64">
        <v>7634035.529166664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</row>
    <row r="36" spans="1:12">
      <c r="A36" s="22"/>
      <c r="B36" s="18" t="s">
        <v>9</v>
      </c>
      <c r="C36" s="64">
        <v>7775924.2812499972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</row>
    <row r="37" spans="1:12">
      <c r="A37" s="22"/>
      <c r="B37" s="18" t="s">
        <v>10</v>
      </c>
      <c r="C37" s="64">
        <v>7917813.0333333304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</row>
    <row r="38" spans="1:12">
      <c r="A38" s="23"/>
      <c r="B38" s="15" t="str">
        <f>+B22</f>
        <v>December 2018</v>
      </c>
      <c r="C38" s="64">
        <v>8059701.7854166627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</row>
    <row r="39" spans="1:12">
      <c r="A39" s="11"/>
      <c r="B39" s="26" t="s">
        <v>30</v>
      </c>
      <c r="C39" s="65">
        <f t="shared" ref="C39:L39" si="1">AVERAGE(C26:C38)</f>
        <v>7208369.2729166653</v>
      </c>
      <c r="D39" s="47">
        <f t="shared" si="1"/>
        <v>0</v>
      </c>
      <c r="E39" s="46">
        <f t="shared" si="1"/>
        <v>0</v>
      </c>
      <c r="F39" s="47">
        <f t="shared" si="1"/>
        <v>0</v>
      </c>
      <c r="G39" s="46">
        <f t="shared" si="1"/>
        <v>0</v>
      </c>
      <c r="H39" s="47">
        <f t="shared" si="1"/>
        <v>0</v>
      </c>
      <c r="I39" s="46">
        <f t="shared" si="1"/>
        <v>0</v>
      </c>
      <c r="J39" s="47">
        <f t="shared" si="1"/>
        <v>0</v>
      </c>
      <c r="K39" s="46">
        <f t="shared" si="1"/>
        <v>0</v>
      </c>
      <c r="L39" s="47">
        <f t="shared" si="1"/>
        <v>0</v>
      </c>
    </row>
    <row r="40" spans="1:12" s="30" customFormat="1">
      <c r="A40" s="33"/>
      <c r="B40" s="34"/>
      <c r="C40" s="67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11"/>
      <c r="B41" s="8"/>
      <c r="C41" s="68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11"/>
      <c r="B42" s="10"/>
      <c r="C42" s="69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16</v>
      </c>
      <c r="B43" s="16" t="str">
        <f>B10</f>
        <v>December 2017</v>
      </c>
      <c r="C43" s="70">
        <f t="shared" ref="C43:D55" si="2">+C10-C26</f>
        <v>61749564.239583336</v>
      </c>
      <c r="D43" s="50">
        <f t="shared" si="2"/>
        <v>0</v>
      </c>
      <c r="E43" s="42">
        <f t="shared" ref="E43:L43" si="3">+E10-E26</f>
        <v>0</v>
      </c>
      <c r="F43" s="50">
        <f t="shared" si="3"/>
        <v>0</v>
      </c>
      <c r="G43" s="42">
        <f t="shared" si="3"/>
        <v>0</v>
      </c>
      <c r="H43" s="50">
        <f t="shared" si="3"/>
        <v>0</v>
      </c>
      <c r="I43" s="42">
        <f t="shared" si="3"/>
        <v>0</v>
      </c>
      <c r="J43" s="50">
        <f t="shared" si="3"/>
        <v>0</v>
      </c>
      <c r="K43" s="42">
        <f t="shared" si="3"/>
        <v>0</v>
      </c>
      <c r="L43" s="50">
        <f t="shared" si="3"/>
        <v>0</v>
      </c>
    </row>
    <row r="44" spans="1:12">
      <c r="A44" s="22" t="s">
        <v>13</v>
      </c>
      <c r="B44" s="17" t="str">
        <f>B11</f>
        <v>January 2018</v>
      </c>
      <c r="C44" s="71">
        <f t="shared" si="2"/>
        <v>61607675.487499997</v>
      </c>
      <c r="D44" s="41">
        <f t="shared" si="2"/>
        <v>0</v>
      </c>
      <c r="E44" s="39">
        <f t="shared" ref="E44:L44" si="4">+E11-E27</f>
        <v>0</v>
      </c>
      <c r="F44" s="41">
        <f t="shared" si="4"/>
        <v>0</v>
      </c>
      <c r="G44" s="39">
        <f t="shared" si="4"/>
        <v>0</v>
      </c>
      <c r="H44" s="41">
        <f t="shared" si="4"/>
        <v>0</v>
      </c>
      <c r="I44" s="39">
        <f t="shared" si="4"/>
        <v>0</v>
      </c>
      <c r="J44" s="41">
        <f t="shared" si="4"/>
        <v>0</v>
      </c>
      <c r="K44" s="39">
        <f t="shared" si="4"/>
        <v>0</v>
      </c>
      <c r="L44" s="41">
        <f t="shared" si="4"/>
        <v>0</v>
      </c>
    </row>
    <row r="45" spans="1:12">
      <c r="A45" s="22"/>
      <c r="B45" s="18" t="s">
        <v>1</v>
      </c>
      <c r="C45" s="71">
        <f t="shared" si="2"/>
        <v>61465786.735416666</v>
      </c>
      <c r="D45" s="41">
        <f t="shared" si="2"/>
        <v>0</v>
      </c>
      <c r="E45" s="39">
        <f t="shared" ref="E45:L45" si="5">+E12-E28</f>
        <v>0</v>
      </c>
      <c r="F45" s="41">
        <f t="shared" si="5"/>
        <v>0</v>
      </c>
      <c r="G45" s="39">
        <f t="shared" si="5"/>
        <v>0</v>
      </c>
      <c r="H45" s="41">
        <f t="shared" si="5"/>
        <v>0</v>
      </c>
      <c r="I45" s="39">
        <f t="shared" si="5"/>
        <v>0</v>
      </c>
      <c r="J45" s="41">
        <f t="shared" si="5"/>
        <v>0</v>
      </c>
      <c r="K45" s="39">
        <f t="shared" si="5"/>
        <v>0</v>
      </c>
      <c r="L45" s="41">
        <f t="shared" si="5"/>
        <v>0</v>
      </c>
    </row>
    <row r="46" spans="1:12">
      <c r="A46" s="22"/>
      <c r="B46" s="18" t="s">
        <v>2</v>
      </c>
      <c r="C46" s="71">
        <f t="shared" si="2"/>
        <v>61323897.983333334</v>
      </c>
      <c r="D46" s="41">
        <f t="shared" si="2"/>
        <v>0</v>
      </c>
      <c r="E46" s="39">
        <f t="shared" ref="E46:L46" si="6">+E13-E29</f>
        <v>0</v>
      </c>
      <c r="F46" s="41">
        <f t="shared" si="6"/>
        <v>0</v>
      </c>
      <c r="G46" s="39">
        <f t="shared" si="6"/>
        <v>0</v>
      </c>
      <c r="H46" s="41">
        <f>+H13-H29</f>
        <v>0</v>
      </c>
      <c r="I46" s="39">
        <f t="shared" si="6"/>
        <v>0</v>
      </c>
      <c r="J46" s="41">
        <f t="shared" si="6"/>
        <v>0</v>
      </c>
      <c r="K46" s="39">
        <f t="shared" si="6"/>
        <v>0</v>
      </c>
      <c r="L46" s="41">
        <f t="shared" si="6"/>
        <v>0</v>
      </c>
    </row>
    <row r="47" spans="1:12">
      <c r="A47" s="22"/>
      <c r="B47" s="18" t="s">
        <v>3</v>
      </c>
      <c r="C47" s="71">
        <f t="shared" si="2"/>
        <v>61182009.231250003</v>
      </c>
      <c r="D47" s="41">
        <f t="shared" si="2"/>
        <v>0</v>
      </c>
      <c r="E47" s="39">
        <f t="shared" ref="E47:L47" si="7">+E14-E30</f>
        <v>0</v>
      </c>
      <c r="F47" s="41">
        <f t="shared" si="7"/>
        <v>0</v>
      </c>
      <c r="G47" s="39">
        <f t="shared" si="7"/>
        <v>0</v>
      </c>
      <c r="H47" s="41">
        <f t="shared" si="7"/>
        <v>0</v>
      </c>
      <c r="I47" s="39">
        <f t="shared" si="7"/>
        <v>0</v>
      </c>
      <c r="J47" s="41">
        <f t="shared" si="7"/>
        <v>0</v>
      </c>
      <c r="K47" s="39">
        <f t="shared" si="7"/>
        <v>0</v>
      </c>
      <c r="L47" s="41">
        <f t="shared" si="7"/>
        <v>0</v>
      </c>
    </row>
    <row r="48" spans="1:12">
      <c r="A48" s="22"/>
      <c r="B48" s="18" t="s">
        <v>4</v>
      </c>
      <c r="C48" s="71">
        <f t="shared" si="2"/>
        <v>61040120.479166672</v>
      </c>
      <c r="D48" s="41">
        <f t="shared" si="2"/>
        <v>0</v>
      </c>
      <c r="E48" s="39">
        <f t="shared" ref="E48:L48" si="8">+E15-E31</f>
        <v>0</v>
      </c>
      <c r="F48" s="41">
        <f t="shared" si="8"/>
        <v>0</v>
      </c>
      <c r="G48" s="39">
        <f t="shared" si="8"/>
        <v>0</v>
      </c>
      <c r="H48" s="41">
        <f t="shared" si="8"/>
        <v>0</v>
      </c>
      <c r="I48" s="39">
        <f t="shared" si="8"/>
        <v>0</v>
      </c>
      <c r="J48" s="41">
        <f t="shared" si="8"/>
        <v>0</v>
      </c>
      <c r="K48" s="39">
        <f t="shared" si="8"/>
        <v>0</v>
      </c>
      <c r="L48" s="41">
        <f t="shared" si="8"/>
        <v>0</v>
      </c>
    </row>
    <row r="49" spans="1:12">
      <c r="A49" s="22"/>
      <c r="B49" s="18" t="s">
        <v>5</v>
      </c>
      <c r="C49" s="71">
        <f t="shared" si="2"/>
        <v>60898231.727083333</v>
      </c>
      <c r="D49" s="41">
        <f t="shared" si="2"/>
        <v>0</v>
      </c>
      <c r="E49" s="39">
        <f t="shared" ref="E49:L49" si="9">+E16-E32</f>
        <v>0</v>
      </c>
      <c r="F49" s="41">
        <f t="shared" si="9"/>
        <v>0</v>
      </c>
      <c r="G49" s="39">
        <f t="shared" si="9"/>
        <v>0</v>
      </c>
      <c r="H49" s="41">
        <f t="shared" si="9"/>
        <v>0</v>
      </c>
      <c r="I49" s="39">
        <f t="shared" si="9"/>
        <v>0</v>
      </c>
      <c r="J49" s="41">
        <f t="shared" si="9"/>
        <v>0</v>
      </c>
      <c r="K49" s="39">
        <f t="shared" si="9"/>
        <v>0</v>
      </c>
      <c r="L49" s="41">
        <f t="shared" si="9"/>
        <v>0</v>
      </c>
    </row>
    <row r="50" spans="1:12">
      <c r="A50" s="22"/>
      <c r="B50" s="18" t="s">
        <v>6</v>
      </c>
      <c r="C50" s="71">
        <f t="shared" si="2"/>
        <v>60756342.975000001</v>
      </c>
      <c r="D50" s="41">
        <f t="shared" si="2"/>
        <v>0</v>
      </c>
      <c r="E50" s="39">
        <f t="shared" ref="E50:L50" si="10">+E17-E33</f>
        <v>0</v>
      </c>
      <c r="F50" s="41">
        <f t="shared" si="10"/>
        <v>0</v>
      </c>
      <c r="G50" s="39">
        <f t="shared" si="10"/>
        <v>0</v>
      </c>
      <c r="H50" s="41">
        <f t="shared" si="10"/>
        <v>0</v>
      </c>
      <c r="I50" s="39">
        <f t="shared" si="10"/>
        <v>0</v>
      </c>
      <c r="J50" s="41">
        <f t="shared" si="10"/>
        <v>0</v>
      </c>
      <c r="K50" s="39">
        <f t="shared" si="10"/>
        <v>0</v>
      </c>
      <c r="L50" s="41">
        <f t="shared" si="10"/>
        <v>0</v>
      </c>
    </row>
    <row r="51" spans="1:12">
      <c r="A51" s="22"/>
      <c r="B51" s="18" t="s">
        <v>7</v>
      </c>
      <c r="C51" s="71">
        <f t="shared" si="2"/>
        <v>60614454.22291667</v>
      </c>
      <c r="D51" s="41">
        <f t="shared" si="2"/>
        <v>0</v>
      </c>
      <c r="E51" s="39">
        <f t="shared" ref="E51:L51" si="11">+E18-E34</f>
        <v>0</v>
      </c>
      <c r="F51" s="41">
        <f t="shared" si="11"/>
        <v>0</v>
      </c>
      <c r="G51" s="39">
        <f t="shared" si="11"/>
        <v>0</v>
      </c>
      <c r="H51" s="41">
        <f t="shared" si="11"/>
        <v>0</v>
      </c>
      <c r="I51" s="39">
        <f t="shared" si="11"/>
        <v>0</v>
      </c>
      <c r="J51" s="41">
        <f t="shared" si="11"/>
        <v>0</v>
      </c>
      <c r="K51" s="39">
        <f t="shared" si="11"/>
        <v>0</v>
      </c>
      <c r="L51" s="41">
        <f t="shared" si="11"/>
        <v>0</v>
      </c>
    </row>
    <row r="52" spans="1:12">
      <c r="A52" s="22"/>
      <c r="B52" s="18" t="s">
        <v>8</v>
      </c>
      <c r="C52" s="71">
        <f t="shared" si="2"/>
        <v>60472565.470833339</v>
      </c>
      <c r="D52" s="41">
        <f t="shared" si="2"/>
        <v>0</v>
      </c>
      <c r="E52" s="39">
        <f t="shared" ref="E52:L52" si="12">+E19-E35</f>
        <v>0</v>
      </c>
      <c r="F52" s="41">
        <f t="shared" si="12"/>
        <v>0</v>
      </c>
      <c r="G52" s="39">
        <f t="shared" si="12"/>
        <v>0</v>
      </c>
      <c r="H52" s="41">
        <f t="shared" si="12"/>
        <v>0</v>
      </c>
      <c r="I52" s="39">
        <f t="shared" si="12"/>
        <v>0</v>
      </c>
      <c r="J52" s="41">
        <f t="shared" si="12"/>
        <v>0</v>
      </c>
      <c r="K52" s="39">
        <f t="shared" si="12"/>
        <v>0</v>
      </c>
      <c r="L52" s="41">
        <f t="shared" si="12"/>
        <v>0</v>
      </c>
    </row>
    <row r="53" spans="1:12">
      <c r="A53" s="22"/>
      <c r="B53" s="18" t="s">
        <v>9</v>
      </c>
      <c r="C53" s="71">
        <f t="shared" si="2"/>
        <v>60330676.71875</v>
      </c>
      <c r="D53" s="41">
        <f t="shared" si="2"/>
        <v>0</v>
      </c>
      <c r="E53" s="39">
        <f>+E20-E36</f>
        <v>0</v>
      </c>
      <c r="F53" s="41">
        <f t="shared" ref="F53:L53" si="13">+F20-F36</f>
        <v>0</v>
      </c>
      <c r="G53" s="39">
        <f t="shared" si="13"/>
        <v>0</v>
      </c>
      <c r="H53" s="41">
        <f t="shared" si="13"/>
        <v>0</v>
      </c>
      <c r="I53" s="39">
        <f t="shared" si="13"/>
        <v>0</v>
      </c>
      <c r="J53" s="41">
        <f t="shared" si="13"/>
        <v>0</v>
      </c>
      <c r="K53" s="39">
        <f t="shared" si="13"/>
        <v>0</v>
      </c>
      <c r="L53" s="41">
        <f t="shared" si="13"/>
        <v>0</v>
      </c>
    </row>
    <row r="54" spans="1:12">
      <c r="A54" s="22"/>
      <c r="B54" s="18" t="s">
        <v>10</v>
      </c>
      <c r="C54" s="71">
        <f t="shared" si="2"/>
        <v>60188787.966666669</v>
      </c>
      <c r="D54" s="41">
        <f t="shared" si="2"/>
        <v>0</v>
      </c>
      <c r="E54" s="39">
        <f t="shared" ref="E54:L54" si="14">+E21-E37</f>
        <v>0</v>
      </c>
      <c r="F54" s="41">
        <f t="shared" si="14"/>
        <v>0</v>
      </c>
      <c r="G54" s="39">
        <f t="shared" si="14"/>
        <v>0</v>
      </c>
      <c r="H54" s="41">
        <f t="shared" si="14"/>
        <v>0</v>
      </c>
      <c r="I54" s="39">
        <f t="shared" si="14"/>
        <v>0</v>
      </c>
      <c r="J54" s="41">
        <f t="shared" si="14"/>
        <v>0</v>
      </c>
      <c r="K54" s="39">
        <f t="shared" si="14"/>
        <v>0</v>
      </c>
      <c r="L54" s="41">
        <f t="shared" si="14"/>
        <v>0</v>
      </c>
    </row>
    <row r="55" spans="1:12">
      <c r="A55" s="23"/>
      <c r="B55" s="19" t="str">
        <f>+B38</f>
        <v>December 2018</v>
      </c>
      <c r="C55" s="71">
        <f t="shared" si="2"/>
        <v>60046899.214583337</v>
      </c>
      <c r="D55" s="41">
        <f t="shared" si="2"/>
        <v>0</v>
      </c>
      <c r="E55" s="39">
        <f t="shared" ref="E55:L55" si="15">+E22-E38</f>
        <v>0</v>
      </c>
      <c r="F55" s="41">
        <f t="shared" si="15"/>
        <v>0</v>
      </c>
      <c r="G55" s="39">
        <f t="shared" si="15"/>
        <v>0</v>
      </c>
      <c r="H55" s="41">
        <f t="shared" si="15"/>
        <v>0</v>
      </c>
      <c r="I55" s="39">
        <f t="shared" si="15"/>
        <v>0</v>
      </c>
      <c r="J55" s="41">
        <f t="shared" si="15"/>
        <v>0</v>
      </c>
      <c r="K55" s="39">
        <f t="shared" si="15"/>
        <v>0</v>
      </c>
      <c r="L55" s="41">
        <f t="shared" si="15"/>
        <v>0</v>
      </c>
    </row>
    <row r="56" spans="1:12">
      <c r="A56" s="11"/>
      <c r="B56" s="26" t="s">
        <v>30</v>
      </c>
      <c r="C56" s="65">
        <f>AVERAGE(C43:C55)</f>
        <v>60898231.727083333</v>
      </c>
      <c r="D56" s="47">
        <f>AVERAGE(D43:D55)</f>
        <v>0</v>
      </c>
      <c r="E56" s="46">
        <f t="shared" ref="E56:L56" si="16">AVERAGE(E43:E55)</f>
        <v>0</v>
      </c>
      <c r="F56" s="47">
        <f t="shared" si="16"/>
        <v>0</v>
      </c>
      <c r="G56" s="46">
        <f t="shared" si="16"/>
        <v>0</v>
      </c>
      <c r="H56" s="47">
        <f t="shared" si="16"/>
        <v>0</v>
      </c>
      <c r="I56" s="46">
        <f t="shared" si="16"/>
        <v>0</v>
      </c>
      <c r="J56" s="47">
        <f t="shared" si="16"/>
        <v>0</v>
      </c>
      <c r="K56" s="46">
        <f t="shared" si="16"/>
        <v>0</v>
      </c>
      <c r="L56" s="47">
        <f t="shared" si="16"/>
        <v>0</v>
      </c>
    </row>
    <row r="57" spans="1:12">
      <c r="A57" s="11"/>
      <c r="B57" s="8"/>
      <c r="C57" s="72"/>
      <c r="D57" s="44"/>
      <c r="E57" s="44"/>
      <c r="F57" s="44"/>
      <c r="G57" s="44"/>
      <c r="H57" s="44"/>
      <c r="I57" s="44"/>
      <c r="J57" s="44"/>
      <c r="K57" s="44"/>
      <c r="L57" s="44"/>
    </row>
    <row r="58" spans="1:12">
      <c r="A58" s="11"/>
      <c r="B58" s="9"/>
      <c r="C58" s="73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28" t="s">
        <v>34</v>
      </c>
      <c r="B59" s="29" t="s">
        <v>0</v>
      </c>
      <c r="C59" s="74">
        <v>1702665.0250000001</v>
      </c>
      <c r="D59" s="59">
        <v>0</v>
      </c>
      <c r="E59" s="60">
        <v>0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3" t="s">
        <v>14</v>
      </c>
      <c r="B60" s="20" t="s">
        <v>20</v>
      </c>
      <c r="C60" s="64">
        <v>0</v>
      </c>
      <c r="D60" s="55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7">
        <v>0</v>
      </c>
      <c r="L60" s="56">
        <v>0</v>
      </c>
    </row>
    <row r="61" spans="1:12">
      <c r="A61" s="2"/>
      <c r="B61" s="26" t="s">
        <v>33</v>
      </c>
      <c r="C61" s="65">
        <f>+C59+C60</f>
        <v>1702665.0250000001</v>
      </c>
      <c r="D61" s="47">
        <f>+D59+D60</f>
        <v>0</v>
      </c>
      <c r="E61" s="46">
        <f t="shared" ref="E61:L61" si="17">+E59+E60</f>
        <v>0</v>
      </c>
      <c r="F61" s="47">
        <f t="shared" si="17"/>
        <v>0</v>
      </c>
      <c r="G61" s="46">
        <f t="shared" si="17"/>
        <v>0</v>
      </c>
      <c r="H61" s="47">
        <f t="shared" si="17"/>
        <v>0</v>
      </c>
      <c r="I61" s="46">
        <f t="shared" si="17"/>
        <v>0</v>
      </c>
      <c r="J61" s="47">
        <f t="shared" si="17"/>
        <v>0</v>
      </c>
      <c r="K61" s="46">
        <f t="shared" si="17"/>
        <v>0</v>
      </c>
      <c r="L61" s="47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4" sqref="A4:D8"/>
    </sheetView>
  </sheetViews>
  <sheetFormatPr defaultRowHeight="13.2"/>
  <cols>
    <col min="3" max="3" width="11.33203125" bestFit="1" customWidth="1"/>
    <col min="4" max="4" width="112.44140625" customWidth="1"/>
  </cols>
  <sheetData>
    <row r="1" spans="1:4">
      <c r="A1" s="35" t="s">
        <v>40</v>
      </c>
      <c r="B1" s="35"/>
    </row>
    <row r="3" spans="1:4" ht="27.6">
      <c r="A3" s="62" t="s">
        <v>32</v>
      </c>
      <c r="B3" s="38" t="s">
        <v>42</v>
      </c>
      <c r="C3" s="62" t="s">
        <v>43</v>
      </c>
      <c r="D3" s="38" t="s">
        <v>41</v>
      </c>
    </row>
    <row r="4" spans="1:4">
      <c r="A4" s="36">
        <v>286</v>
      </c>
      <c r="B4" s="36">
        <v>1105</v>
      </c>
      <c r="C4" s="36">
        <v>40725</v>
      </c>
      <c r="D4" s="36" t="s">
        <v>45</v>
      </c>
    </row>
    <row r="5" spans="1:4">
      <c r="A5" s="37">
        <v>286</v>
      </c>
      <c r="B5" s="37">
        <v>2640</v>
      </c>
      <c r="C5" s="37">
        <v>40725</v>
      </c>
      <c r="D5" s="37" t="s">
        <v>46</v>
      </c>
    </row>
    <row r="6" spans="1:4">
      <c r="A6" s="37">
        <v>286</v>
      </c>
      <c r="B6" s="37">
        <v>2976</v>
      </c>
      <c r="C6" s="37">
        <v>40725</v>
      </c>
      <c r="D6" s="37" t="s">
        <v>47</v>
      </c>
    </row>
    <row r="7" spans="1:4">
      <c r="A7" s="37">
        <v>286</v>
      </c>
      <c r="B7" s="37">
        <v>2641</v>
      </c>
      <c r="C7" s="37">
        <v>40725</v>
      </c>
      <c r="D7" s="37" t="s">
        <v>47</v>
      </c>
    </row>
    <row r="8" spans="1:4">
      <c r="A8" s="37">
        <v>286</v>
      </c>
      <c r="B8" s="37">
        <v>1104</v>
      </c>
      <c r="C8" s="37">
        <v>40725</v>
      </c>
      <c r="D8" s="37" t="s">
        <v>48</v>
      </c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Merlin Sawyer</cp:lastModifiedBy>
  <cp:lastPrinted>2011-03-16T13:16:37Z</cp:lastPrinted>
  <dcterms:created xsi:type="dcterms:W3CDTF">2010-03-30T20:52:42Z</dcterms:created>
  <dcterms:modified xsi:type="dcterms:W3CDTF">2017-09-29T19:52:28Z</dcterms:modified>
</cp:coreProperties>
</file>