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MERLIN\MYDATA\XLS\MISO TO\2016\"/>
    </mc:Choice>
  </mc:AlternateContent>
  <bookViews>
    <workbookView xWindow="0" yWindow="0" windowWidth="20160" windowHeight="9048" tabRatio="689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52511"/>
</workbook>
</file>

<file path=xl/calcChain.xml><?xml version="1.0" encoding="utf-8"?>
<calcChain xmlns="http://schemas.openxmlformats.org/spreadsheetml/2006/main"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L46" i="3"/>
  <c r="K46" i="3"/>
  <c r="J46" i="3"/>
  <c r="I46" i="3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J44" i="3"/>
  <c r="I44" i="3"/>
  <c r="H44" i="3"/>
  <c r="G44" i="3"/>
  <c r="F44" i="3"/>
  <c r="E44" i="3"/>
  <c r="L43" i="3"/>
  <c r="L56" i="3" s="1"/>
  <c r="K43" i="3"/>
  <c r="K56" i="3"/>
  <c r="J43" i="3"/>
  <c r="I43" i="3"/>
  <c r="I56" i="3" s="1"/>
  <c r="H43" i="3"/>
  <c r="H56" i="3"/>
  <c r="G43" i="3"/>
  <c r="G56" i="3" s="1"/>
  <c r="F43" i="3"/>
  <c r="E43" i="3"/>
  <c r="E56" i="3" s="1"/>
  <c r="C53" i="3"/>
  <c r="D54" i="3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C43" i="3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 s="1"/>
  <c r="B10" i="3"/>
  <c r="B26" i="3" s="1"/>
  <c r="B22" i="3"/>
  <c r="B38" i="3" s="1"/>
  <c r="B55" i="3" s="1"/>
  <c r="C56" i="3" l="1"/>
  <c r="J56" i="3"/>
  <c r="F56" i="3"/>
  <c r="D56" i="3"/>
  <c r="B44" i="3"/>
  <c r="B43" i="3"/>
</calcChain>
</file>

<file path=xl/sharedStrings.xml><?xml version="1.0" encoding="utf-8"?>
<sst xmlns="http://schemas.openxmlformats.org/spreadsheetml/2006/main" count="102" uniqueCount="58">
  <si>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</si>
  <si>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</si>
  <si>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</si>
  <si>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</si>
  <si>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</si>
  <si>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</si>
  <si>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</si>
  <si>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</si>
  <si>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</si>
  <si>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</si>
  <si>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</si>
  <si>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Project 2</t>
  </si>
  <si>
    <t>Column (3)</t>
  </si>
  <si>
    <t>Pricing Zone</t>
  </si>
  <si>
    <t>Net Plant</t>
  </si>
  <si>
    <t>Gross Plant</t>
  </si>
  <si>
    <t>GIP</t>
  </si>
  <si>
    <t>Project 3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</si>
  <si>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</si>
  <si>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</si>
  <si>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</si>
  <si>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</si>
  <si>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</si>
  <si>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</si>
  <si>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</si>
  <si>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</si>
  <si>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</si>
  <si>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</si>
  <si>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</si>
  <si>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</si>
  <si>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</si>
  <si>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</si>
  <si>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</si>
  <si>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</si>
  <si>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Allocation Type Per Attachment FF</t>
  </si>
  <si>
    <t>Accumulated</t>
  </si>
  <si>
    <t>Depreciation</t>
  </si>
  <si>
    <t>Description of Facilities Included in Network Upgrade Charge as of Record Date</t>
  </si>
  <si>
    <t>Attachment MM - Description of Facilities Included in Network Upgrade Charge</t>
  </si>
  <si>
    <t>Attachment MM - Supporting Data for Network Upgrade Charge Calculation - Forward Looking Rate Transmission Owner</t>
  </si>
  <si>
    <t>Column (4)</t>
  </si>
  <si>
    <t>Column (10)</t>
  </si>
  <si>
    <t>Column (13)</t>
  </si>
  <si>
    <t>Facility ID</t>
  </si>
  <si>
    <t>Project Record Date</t>
  </si>
  <si>
    <t>MRES</t>
  </si>
  <si>
    <t>Brookings Cty-Lyon Cty new 345 kV line</t>
  </si>
  <si>
    <t>Cedar Mountain Transformer 345kV / 115kV</t>
  </si>
  <si>
    <t>Cedar Mountain-Helena new 345kV line</t>
  </si>
  <si>
    <t>Lyon County Transformer 345kV / 1115kV</t>
  </si>
  <si>
    <t>Lyon County-Cedar Mountain new 345kV line</t>
  </si>
  <si>
    <t>Cedar Mountain-Franklin new 115kV line</t>
  </si>
  <si>
    <t>Lake Marion Transformer 345kV / 115kV</t>
  </si>
  <si>
    <t>Helena-Lake Marion new 345kV line</t>
  </si>
  <si>
    <t>Lake Marion-Hampton Corner new 345kV line</t>
  </si>
  <si>
    <t>Hazel transformer 345kV / 115kV</t>
  </si>
  <si>
    <t>Lyon Cty-Hazel new 345kV line</t>
  </si>
  <si>
    <t>Hazel Creek-Minnesota Valley new 230kV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</si>
</sst>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6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_(&quot;$&quot;* #,##0_);_(&quot;$&quot;* \(#,##0\);_(&quot;$&quot;* &quot;-&quot;??_);_(@_)"/>
    <numFmt numFmtId="264" formatCode="_(* #,##0_);_(* \(#,##0\);_(* &quot;-&quot;??_);_(@_)"/>
  </numFmts>
  <fonts count="98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9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  <xf numFmtId="43" fontId="97" fillId="0" borderId="0" applyFont="0" applyFill="0" applyBorder="0" applyAlignment="0" applyProtection="0"/>
  </cellStyleXfs>
  <cellXfs count="74">
    <xf numFmtId="0" fontId="0" fillId="0" borderId="0" xfId="0"/>
    <xf numFmtId="0" fontId="51" fillId="0" borderId="0" xfId="208" applyFont="1" applyFill="1" applyBorder="1">
      <alignment vertical="top"/>
    </xf>
    <xf numFmtId="0" fontId="51" fillId="0" borderId="0" xfId="209" applyFont="1">
      <alignment vertical="top"/>
    </xf>
    <xf numFmtId="0" fontId="3" fillId="0" borderId="0" xfId="209" applyFont="1">
      <alignment vertical="top"/>
    </xf>
    <xf numFmtId="0" fontId="66" fillId="0" borderId="0" xfId="209">
      <alignment vertical="top"/>
    </xf>
    <xf numFmtId="0" fontId="0" fillId="0" borderId="0" xfId="0" applyBorder="1"/>
    <xf numFmtId="0" fontId="3" fillId="0" borderId="0" xfId="0" applyFont="1"/>
    <xf numFmtId="0" fontId="1" fillId="32" borderId="0" xfId="207" applyFont="1" applyFill="1" applyAlignment="1">
      <alignment horizontal="right"/>
    </xf>
    <xf numFmtId="0" fontId="0" fillId="32" borderId="0" xfId="0" applyFill="1"/>
    <xf numFmtId="0" fontId="1" fillId="32" borderId="0" xfId="207" applyFont="1" applyFill="1"/>
    <xf numFmtId="0" fontId="51" fillId="32" borderId="0" xfId="209" applyFont="1" applyFill="1">
      <alignment vertical="top"/>
    </xf>
    <xf numFmtId="0" fontId="3" fillId="0" borderId="19" xfId="207" quotePrefix="1" applyFont="1" applyFill="1" applyBorder="1" applyAlignment="1">
      <alignment horizontal="left"/>
    </xf>
    <xf numFmtId="0" fontId="1" fillId="0" borderId="16" xfId="207" quotePrefix="1" applyFont="1" applyFill="1" applyBorder="1" applyAlignment="1">
      <alignment horizontal="left"/>
    </xf>
    <xf numFmtId="0" fontId="1" fillId="0" borderId="16" xfId="207" applyFont="1" applyFill="1" applyBorder="1"/>
    <xf numFmtId="0" fontId="1" fillId="0" borderId="20" xfId="207" applyFont="1" applyFill="1" applyBorder="1"/>
    <xf numFmtId="0" fontId="3" fillId="0" borderId="19" xfId="207" quotePrefix="1" applyFont="1" applyBorder="1" applyAlignment="1">
      <alignment horizontal="left"/>
    </xf>
    <xf numFmtId="0" fontId="1" fillId="0" borderId="16" xfId="207" quotePrefix="1" applyFont="1" applyBorder="1" applyAlignment="1">
      <alignment horizontal="left"/>
    </xf>
    <xf numFmtId="0" fontId="1" fillId="0" borderId="16" xfId="207" applyFont="1" applyBorder="1"/>
    <xf numFmtId="0" fontId="1" fillId="0" borderId="20" xfId="207" applyFont="1" applyBorder="1"/>
    <xf numFmtId="0" fontId="3" fillId="0" borderId="20" xfId="209" applyFont="1" applyBorder="1">
      <alignment vertical="top"/>
    </xf>
    <xf numFmtId="0" fontId="51" fillId="32" borderId="19" xfId="209" applyFont="1" applyFill="1" applyBorder="1">
      <alignment vertical="top"/>
    </xf>
    <xf numFmtId="0" fontId="51" fillId="32" borderId="16" xfId="209" applyFont="1" applyFill="1" applyBorder="1">
      <alignment vertical="top"/>
    </xf>
    <xf numFmtId="0" fontId="51" fillId="32" borderId="20" xfId="209" applyFont="1" applyFill="1" applyBorder="1">
      <alignment vertical="top"/>
    </xf>
    <xf numFmtId="0" fontId="16" fillId="0" borderId="0" xfId="209" applyFont="1">
      <alignment vertical="top"/>
    </xf>
    <xf numFmtId="0" fontId="92" fillId="0" borderId="0" xfId="0" applyFont="1"/>
    <xf numFmtId="0" fontId="51" fillId="0" borderId="0" xfId="207" applyFont="1" applyAlignment="1">
      <alignment horizontal="right"/>
    </xf>
    <xf numFmtId="227" fontId="91" fillId="0" borderId="0" xfId="206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09" applyFont="1" applyBorder="1">
      <alignment vertical="top"/>
    </xf>
    <xf numFmtId="0" fontId="0" fillId="0" borderId="0" xfId="0" applyFill="1"/>
    <xf numFmtId="0" fontId="93" fillId="35" borderId="0" xfId="207" applyFont="1" applyFill="1" applyAlignment="1"/>
    <xf numFmtId="227" fontId="94" fillId="35" borderId="0" xfId="206" applyNumberFormat="1" applyFont="1" applyFill="1" applyAlignment="1">
      <alignment horizontal="center" wrapText="1"/>
    </xf>
    <xf numFmtId="0" fontId="51" fillId="0" borderId="0" xfId="209" applyFont="1" applyFill="1">
      <alignment vertical="top"/>
    </xf>
    <xf numFmtId="0" fontId="51" fillId="0" borderId="0" xfId="207" applyFont="1" applyFill="1" applyAlignment="1">
      <alignment horizontal="right"/>
    </xf>
    <xf numFmtId="0" fontId="51" fillId="0" borderId="0" xfId="0" applyFont="1"/>
    <xf numFmtId="0" fontId="0" fillId="0" borderId="22" xfId="0" applyBorder="1" applyAlignment="1">
      <alignment vertical="top"/>
    </xf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2" fontId="3" fillId="36" borderId="12" xfId="209" applyNumberFormat="1" applyFont="1" applyFill="1" applyBorder="1" applyAlignment="1">
      <alignment horizontal="right" vertical="top"/>
    </xf>
    <xf numFmtId="0" fontId="96" fillId="37" borderId="1" xfId="0" applyFont="1" applyFill="1" applyBorder="1" applyAlignment="1">
      <alignment horizontal="center"/>
    </xf>
    <xf numFmtId="2" fontId="3" fillId="0" borderId="0" xfId="209" applyNumberFormat="1" applyFont="1" applyBorder="1" applyAlignment="1">
      <alignment horizontal="right" vertical="top"/>
    </xf>
    <xf numFmtId="176" fontId="3" fillId="36" borderId="23" xfId="107" applyNumberFormat="1" applyFont="1" applyFill="1" applyBorder="1" applyAlignment="1">
      <alignment horizontal="right" vertical="top"/>
    </xf>
    <xf numFmtId="37" fontId="1" fillId="32" borderId="0" xfId="207" applyNumberFormat="1" applyFont="1" applyFill="1" applyBorder="1" applyAlignment="1">
      <alignment horizontal="right"/>
    </xf>
    <xf numFmtId="0" fontId="3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3" fillId="36" borderId="21" xfId="209" applyNumberFormat="1" applyFont="1" applyFill="1" applyBorder="1" applyAlignment="1">
      <alignment horizontal="right" vertical="top"/>
    </xf>
    <xf numFmtId="176" fontId="3" fillId="0" borderId="8" xfId="209" applyNumberFormat="1" applyFont="1" applyBorder="1" applyAlignment="1">
      <alignment horizontal="right" vertical="top"/>
    </xf>
    <xf numFmtId="176" fontId="96" fillId="36" borderId="23" xfId="107" applyNumberFormat="1" applyFont="1" applyFill="1" applyBorder="1" applyAlignment="1">
      <alignment horizontal="right" vertical="top"/>
    </xf>
    <xf numFmtId="176" fontId="96" fillId="0" borderId="3" xfId="107" applyNumberFormat="1" applyFont="1" applyBorder="1" applyAlignment="1">
      <alignment horizontal="right" vertical="top"/>
    </xf>
    <xf numFmtId="176" fontId="3" fillId="0" borderId="3" xfId="107" applyNumberFormat="1" applyFont="1" applyBorder="1" applyAlignment="1">
      <alignment horizontal="right" vertical="top"/>
    </xf>
    <xf numFmtId="0" fontId="3" fillId="36" borderId="0" xfId="209" applyFont="1" applyFill="1" applyBorder="1" applyAlignment="1">
      <alignment horizontal="right" vertical="top"/>
    </xf>
    <xf numFmtId="0" fontId="3" fillId="0" borderId="0" xfId="209" applyFont="1" applyBorder="1" applyAlignment="1">
      <alignment horizontal="right" vertical="top"/>
    </xf>
    <xf numFmtId="0" fontId="3" fillId="0" borderId="0" xfId="209" applyFont="1" applyFill="1" applyBorder="1" applyAlignment="1">
      <alignment horizontal="right" vertical="top"/>
    </xf>
    <xf numFmtId="2" fontId="96" fillId="36" borderId="12" xfId="209" applyNumberFormat="1" applyFont="1" applyFill="1" applyBorder="1" applyAlignment="1">
      <alignment horizontal="right" vertical="top"/>
    </xf>
    <xf numFmtId="2" fontId="96" fillId="0" borderId="0" xfId="209" applyNumberFormat="1" applyFont="1" applyBorder="1" applyAlignment="1">
      <alignment horizontal="right" vertical="top"/>
    </xf>
    <xf numFmtId="2" fontId="96" fillId="0" borderId="17" xfId="209" applyNumberFormat="1" applyFont="1" applyBorder="1" applyAlignment="1">
      <alignment horizontal="right" vertical="top"/>
    </xf>
    <xf numFmtId="2" fontId="96" fillId="36" borderId="1" xfId="209" applyNumberFormat="1" applyFont="1" applyFill="1" applyBorder="1" applyAlignment="1">
      <alignment horizontal="right" vertical="top"/>
    </xf>
    <xf numFmtId="2" fontId="96" fillId="0" borderId="1" xfId="209" applyNumberFormat="1" applyFont="1" applyBorder="1" applyAlignment="1">
      <alignment horizontal="right" vertical="top"/>
    </xf>
    <xf numFmtId="176" fontId="96" fillId="0" borderId="3" xfId="209" applyNumberFormat="1" applyFont="1" applyBorder="1" applyAlignment="1">
      <alignment horizontal="right" vertical="top"/>
    </xf>
    <xf numFmtId="176" fontId="96" fillId="36" borderId="3" xfId="209" applyNumberFormat="1" applyFont="1" applyFill="1" applyBorder="1" applyAlignment="1">
      <alignment horizontal="right" vertical="top"/>
    </xf>
    <xf numFmtId="176" fontId="96" fillId="0" borderId="24" xfId="209" applyNumberFormat="1" applyFont="1" applyBorder="1" applyAlignment="1">
      <alignment horizontal="right" vertical="top"/>
    </xf>
    <xf numFmtId="0" fontId="95" fillId="0" borderId="11" xfId="0" applyFont="1" applyBorder="1" applyAlignment="1">
      <alignment horizontal="center" wrapText="1"/>
    </xf>
    <xf numFmtId="0" fontId="51" fillId="0" borderId="1" xfId="208" applyFont="1" applyFill="1" applyBorder="1" applyAlignment="1">
      <alignment horizontal="center" vertical="top"/>
    </xf>
    <xf numFmtId="263" fontId="96" fillId="36" borderId="23" xfId="107" applyNumberFormat="1" applyFont="1" applyFill="1" applyBorder="1" applyAlignment="1">
      <alignment horizontal="right" vertical="top"/>
    </xf>
    <xf numFmtId="263" fontId="96" fillId="36" borderId="12" xfId="107" applyNumberFormat="1" applyFont="1" applyFill="1" applyBorder="1" applyAlignment="1">
      <alignment horizontal="right" vertical="top"/>
    </xf>
    <xf numFmtId="263" fontId="3" fillId="36" borderId="21" xfId="107" applyNumberFormat="1" applyFont="1" applyFill="1" applyBorder="1" applyAlignment="1">
      <alignment horizontal="right" vertical="top"/>
    </xf>
    <xf numFmtId="263" fontId="3" fillId="36" borderId="23" xfId="107" applyNumberFormat="1" applyFont="1" applyFill="1" applyBorder="1" applyAlignment="1">
      <alignment horizontal="right" vertical="top"/>
    </xf>
    <xf numFmtId="263" fontId="3" fillId="36" borderId="12" xfId="107" applyNumberFormat="1" applyFont="1" applyFill="1" applyBorder="1" applyAlignment="1">
      <alignment horizontal="right" vertical="top"/>
    </xf>
    <xf numFmtId="264" fontId="96" fillId="36" borderId="12" xfId="358" applyNumberFormat="1" applyFont="1" applyFill="1" applyBorder="1" applyAlignment="1">
      <alignment horizontal="right" vertical="top"/>
    </xf>
    <xf numFmtId="227" fontId="96" fillId="36" borderId="23" xfId="107" applyNumberFormat="1" applyFont="1" applyFill="1" applyBorder="1" applyAlignment="1">
      <alignment horizontal="right" vertical="top"/>
    </xf>
    <xf numFmtId="227" fontId="96" fillId="36" borderId="23" xfId="209" applyNumberFormat="1" applyFont="1" applyFill="1" applyBorder="1" applyAlignment="1">
      <alignment horizontal="right" vertical="top"/>
    </xf>
    <xf numFmtId="227" fontId="96" fillId="36" borderId="12" xfId="209" applyNumberFormat="1" applyFont="1" applyFill="1" applyBorder="1" applyAlignment="1">
      <alignment horizontal="right" vertical="top"/>
    </xf>
    <xf numFmtId="227" fontId="3" fillId="36" borderId="21" xfId="209" applyNumberFormat="1" applyFont="1" applyFill="1" applyBorder="1" applyAlignment="1">
      <alignment horizontal="right" vertical="top"/>
    </xf>
    <xf numFmtId="0" fontId="94" fillId="35" borderId="0" xfId="206" applyNumberFormat="1" applyFont="1" applyFill="1" applyAlignment="1">
      <alignment horizontal="center" wrapText="1"/>
    </xf>
  </cellXfs>
  <cellStyles count="359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" xfId="358" builtinId="3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2" xfId="100"/>
    <cellStyle name="Comma 2 2" xfId="101"/>
    <cellStyle name="Comma 3" xfId="102"/>
    <cellStyle name="Comma 3 2" xfId="103"/>
    <cellStyle name="Comma Input" xfId="104"/>
    <cellStyle name="Comma0" xfId="105"/>
    <cellStyle name="Company Name" xfId="106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2" xfId="115"/>
    <cellStyle name="Currency 2 2" xfId="116"/>
    <cellStyle name="Currency 3" xfId="117"/>
    <cellStyle name="Currency 3 2" xfId="118"/>
    <cellStyle name="Currency Input" xfId="119"/>
    <cellStyle name="Currency0" xfId="120"/>
    <cellStyle name="d" xfId="121"/>
    <cellStyle name="d," xfId="122"/>
    <cellStyle name="d1" xfId="123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e" xfId="145"/>
    <cellStyle name="e1" xfId="146"/>
    <cellStyle name="e2" xfId="147"/>
    <cellStyle name="Euro" xfId="148"/>
    <cellStyle name="Explanatory Text" xfId="149" builtinId="53" customBuiltin="1"/>
    <cellStyle name="Fixed" xfId="150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reen" xfId="157"/>
    <cellStyle name="grey" xfId="158"/>
    <cellStyle name="Header1" xfId="159"/>
    <cellStyle name="Header2" xfId="160"/>
    <cellStyle name="Heading" xfId="161"/>
    <cellStyle name="Heading 1" xfId="162" builtinId="16" customBuiltin="1"/>
    <cellStyle name="Heading 2" xfId="163" builtinId="17" customBuiltin="1"/>
    <cellStyle name="Heading 3" xfId="164" builtinId="18" customBuiltin="1"/>
    <cellStyle name="Heading 4" xfId="165" builtinId="19" customBuiltin="1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m" xfId="190"/>
    <cellStyle name="m1" xfId="191"/>
    <cellStyle name="m2" xfId="192"/>
    <cellStyle name="m3" xfId="193"/>
    <cellStyle name="Multiple" xfId="194"/>
    <cellStyle name="Negative" xfId="195"/>
    <cellStyle name="Neutral" xfId="196" builtinId="28" customBuiltin="1"/>
    <cellStyle name="no dec" xfId="197"/>
    <cellStyle name="Normal" xfId="0" builtinId="0"/>
    <cellStyle name="Normal - Style1" xfId="198"/>
    <cellStyle name="Normal 2" xfId="199"/>
    <cellStyle name="Normal 3" xfId="200"/>
    <cellStyle name="Normal 3 2" xfId="201"/>
    <cellStyle name="Normal 3_ITC-Great Plains Heintz 6-24-08a" xfId="202"/>
    <cellStyle name="Normal 4" xfId="203"/>
    <cellStyle name="Normal 4 2" xfId="204"/>
    <cellStyle name="Normal 4_ITC-Great Plains Heintz 6-24-08a" xfId="205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Output" xfId="211" builtinId="21" customBuiltin="1"/>
    <cellStyle name="Output1_Back" xfId="212"/>
    <cellStyle name="p" xfId="213"/>
    <cellStyle name="p_2010 Attachment O  GG_082709" xfId="214"/>
    <cellStyle name="p_2010 Attachment O Template Supporting Work Papers_ITC Midwest" xfId="215"/>
    <cellStyle name="p_2010 Attachment O Template Supporting Work Papers_ITCTransmission" xfId="216"/>
    <cellStyle name="p_2010 Attachment O Template Supporting Work Papers_METC" xfId="217"/>
    <cellStyle name="p_2Mod11" xfId="218"/>
    <cellStyle name="p_aavidmod11.xls Chart 1" xfId="219"/>
    <cellStyle name="p_aavidmod11.xls Chart 2" xfId="220"/>
    <cellStyle name="p_Attachment O &amp; GG" xfId="221"/>
    <cellStyle name="p_charts for capm" xfId="222"/>
    <cellStyle name="p_DCF" xfId="223"/>
    <cellStyle name="p_DCF_2Mod11" xfId="224"/>
    <cellStyle name="p_DCF_aavidmod11.xls Chart 1" xfId="225"/>
    <cellStyle name="p_DCF_aavidmod11.xls Chart 2" xfId="226"/>
    <cellStyle name="p_DCF_charts for capm" xfId="227"/>
    <cellStyle name="p_DCF_DCF5" xfId="228"/>
    <cellStyle name="p_DCF_Template2" xfId="229"/>
    <cellStyle name="p_DCF_Template2_1" xfId="230"/>
    <cellStyle name="p_DCF_VERA" xfId="231"/>
    <cellStyle name="p_DCF_VERA_1" xfId="232"/>
    <cellStyle name="p_DCF_VERA_1_Template2" xfId="233"/>
    <cellStyle name="p_DCF_VERA_aavidmod11.xls Chart 2" xfId="234"/>
    <cellStyle name="p_DCF_VERA_Model02" xfId="235"/>
    <cellStyle name="p_DCF_VERA_Template2" xfId="236"/>
    <cellStyle name="p_DCF_VERA_VERA" xfId="237"/>
    <cellStyle name="p_DCF_VERA_VERA_1" xfId="238"/>
    <cellStyle name="p_DCF_VERA_VERA_2" xfId="239"/>
    <cellStyle name="p_DCF_VERA_VERA_Template2" xfId="240"/>
    <cellStyle name="p_DCF5" xfId="241"/>
    <cellStyle name="p_ITC Great Plains Formula 1-12-09a" xfId="242"/>
    <cellStyle name="p_ITCM 2010 Template" xfId="243"/>
    <cellStyle name="p_ITCMW 2009 Rate" xfId="244"/>
    <cellStyle name="p_ITCMW 2010 Rate_083109" xfId="245"/>
    <cellStyle name="p_ITCOP 2010 Rate_083109" xfId="246"/>
    <cellStyle name="p_ITCT 2009 Rate" xfId="247"/>
    <cellStyle name="p_ITCT New 2010 Attachment O &amp; GG_111209NL" xfId="248"/>
    <cellStyle name="p_METC 2010 Rate_083109" xfId="249"/>
    <cellStyle name="p_Template2" xfId="250"/>
    <cellStyle name="p_Template2_1" xfId="251"/>
    <cellStyle name="p_VERA" xfId="252"/>
    <cellStyle name="p_VERA_1" xfId="253"/>
    <cellStyle name="p_VERA_1_Template2" xfId="254"/>
    <cellStyle name="p_VERA_aavidmod11.xls Chart 2" xfId="255"/>
    <cellStyle name="p_VERA_Model02" xfId="256"/>
    <cellStyle name="p_VERA_Template2" xfId="257"/>
    <cellStyle name="p_VERA_VERA" xfId="258"/>
    <cellStyle name="p_VERA_VERA_1" xfId="259"/>
    <cellStyle name="p_VERA_VERA_2" xfId="260"/>
    <cellStyle name="p_VERA_VERA_Template2" xfId="261"/>
    <cellStyle name="p1" xfId="262"/>
    <cellStyle name="p2" xfId="263"/>
    <cellStyle name="p3" xfId="264"/>
    <cellStyle name="Percent %" xfId="265"/>
    <cellStyle name="Percent % Long Underline" xfId="266"/>
    <cellStyle name="Percent (0)" xfId="267"/>
    <cellStyle name="Percent [0]" xfId="268"/>
    <cellStyle name="Percent [1]" xfId="269"/>
    <cellStyle name="Percent [2]" xfId="270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2" xfId="280"/>
    <cellStyle name="Percent 2 2" xfId="281"/>
    <cellStyle name="Percent 3" xfId="282"/>
    <cellStyle name="Percent 3 2" xfId="283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Heading" xfId="292"/>
    <cellStyle name="PSInt" xfId="293"/>
    <cellStyle name="PSSpacer" xfId="294"/>
    <cellStyle name="PStest" xfId="295"/>
    <cellStyle name="R00A" xfId="296"/>
    <cellStyle name="R00B" xfId="297"/>
    <cellStyle name="R00L" xfId="298"/>
    <cellStyle name="R01A" xfId="299"/>
    <cellStyle name="R01B" xfId="300"/>
    <cellStyle name="R01H" xfId="301"/>
    <cellStyle name="R01L" xfId="302"/>
    <cellStyle name="R02A" xfId="303"/>
    <cellStyle name="R02B" xfId="304"/>
    <cellStyle name="R02H" xfId="305"/>
    <cellStyle name="R02L" xfId="306"/>
    <cellStyle name="R03A" xfId="307"/>
    <cellStyle name="R03B" xfId="308"/>
    <cellStyle name="R03H" xfId="309"/>
    <cellStyle name="R03L" xfId="310"/>
    <cellStyle name="R04A" xfId="311"/>
    <cellStyle name="R04B" xfId="312"/>
    <cellStyle name="R04H" xfId="313"/>
    <cellStyle name="R04L" xfId="314"/>
    <cellStyle name="R05A" xfId="315"/>
    <cellStyle name="R05B" xfId="316"/>
    <cellStyle name="R05H" xfId="317"/>
    <cellStyle name="R05L" xfId="318"/>
    <cellStyle name="R06A" xfId="319"/>
    <cellStyle name="R06B" xfId="320"/>
    <cellStyle name="R06H" xfId="321"/>
    <cellStyle name="R06L" xfId="322"/>
    <cellStyle name="R07A" xfId="323"/>
    <cellStyle name="R07B" xfId="324"/>
    <cellStyle name="R07H" xfId="325"/>
    <cellStyle name="R07L" xfId="326"/>
    <cellStyle name="rborder" xfId="327"/>
    <cellStyle name="red" xfId="328"/>
    <cellStyle name="s_HardInc " xfId="329"/>
    <cellStyle name="s_HardInc _ITC Great Plains Formula 1-12-09a" xfId="330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TableHeading" xfId="337"/>
    <cellStyle name="tb" xfId="338"/>
    <cellStyle name="Tickmark" xfId="339"/>
    <cellStyle name="Title" xfId="340" builtinId="15" customBuiltin="1"/>
    <cellStyle name="Title1" xfId="341"/>
    <cellStyle name="top" xfId="342"/>
    <cellStyle name="Total" xfId="343" builtinId="25" customBuiltin="1"/>
    <cellStyle name="w" xfId="344"/>
    <cellStyle name="Warning Text" xfId="345" builtinId="11" customBuiltin="1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activeCell="C7" sqref="C7"/>
    </sheetView>
  </sheetViews>
  <sheetFormatPr defaultRowHeight="13.2"/>
  <cols>
    <col min="1" max="1" width="21.33203125" customWidth="1"/>
    <col min="2" max="2" width="32.88671875" customWidth="1"/>
    <col min="3" max="3" width="12.88671875" customWidth="1"/>
    <col min="4" max="4" width="11.33203125" customWidth="1"/>
    <col min="5" max="11" width="11" customWidth="1"/>
    <col min="12" max="12" width="11.5546875" customWidth="1"/>
    <col min="13" max="13" width="9.109375" hidden="1" customWidth="1"/>
  </cols>
  <sheetData>
    <row r="1" spans="1:13" s="24" customFormat="1" ht="17.399999999999999">
      <c r="A1" s="23" t="s">
        <v>39</v>
      </c>
    </row>
    <row r="2" spans="1:13">
      <c r="A2" s="2"/>
    </row>
    <row r="3" spans="1:13">
      <c r="A3" s="1" t="s">
        <v>26</v>
      </c>
      <c r="B3" s="39">
        <v>2016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27</v>
      </c>
      <c r="B5" s="62" t="s">
        <v>45</v>
      </c>
      <c r="C5" s="3"/>
      <c r="D5" s="3"/>
      <c r="E5" s="3"/>
    </row>
    <row r="6" spans="1:13">
      <c r="A6" s="2"/>
      <c r="B6" s="3"/>
      <c r="C6" s="3"/>
      <c r="D6" s="3"/>
      <c r="E6" s="3"/>
      <c r="M6" s="6" t="s">
        <v>33</v>
      </c>
    </row>
    <row r="7" spans="1:13" ht="13.8">
      <c r="A7" s="4"/>
      <c r="B7" s="30" t="s">
        <v>30</v>
      </c>
      <c r="C7" s="73">
        <v>1203</v>
      </c>
      <c r="D7" s="31" t="s">
        <v>11</v>
      </c>
      <c r="E7" s="31" t="s">
        <v>17</v>
      </c>
      <c r="F7" s="31" t="s">
        <v>19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26" t="s">
        <v>16</v>
      </c>
    </row>
    <row r="8" spans="1:13" ht="13.8">
      <c r="A8" s="4"/>
      <c r="B8" s="30" t="s">
        <v>13</v>
      </c>
      <c r="C8" s="31" t="s">
        <v>29</v>
      </c>
      <c r="D8" s="31" t="s">
        <v>29</v>
      </c>
      <c r="E8" s="31" t="s">
        <v>29</v>
      </c>
      <c r="F8" s="31" t="s">
        <v>29</v>
      </c>
      <c r="G8" s="31" t="s">
        <v>29</v>
      </c>
      <c r="H8" s="31" t="s">
        <v>29</v>
      </c>
      <c r="I8" s="31" t="s">
        <v>29</v>
      </c>
      <c r="J8" s="31" t="s">
        <v>29</v>
      </c>
      <c r="K8" s="31" t="s">
        <v>29</v>
      </c>
      <c r="L8" s="31" t="s">
        <v>29</v>
      </c>
    </row>
    <row r="9" spans="1:13" ht="15" customHeight="1">
      <c r="A9" s="4"/>
      <c r="B9" s="30" t="s">
        <v>34</v>
      </c>
      <c r="C9" s="31" t="s">
        <v>16</v>
      </c>
      <c r="D9" s="31" t="s">
        <v>16</v>
      </c>
      <c r="E9" s="31" t="s">
        <v>33</v>
      </c>
      <c r="F9" s="31" t="s">
        <v>33</v>
      </c>
      <c r="G9" s="31" t="s">
        <v>33</v>
      </c>
      <c r="H9" s="31" t="s">
        <v>33</v>
      </c>
      <c r="I9" s="31" t="s">
        <v>33</v>
      </c>
      <c r="J9" s="31" t="s">
        <v>33</v>
      </c>
      <c r="K9" s="31" t="s">
        <v>16</v>
      </c>
      <c r="L9" s="31" t="s">
        <v>16</v>
      </c>
    </row>
    <row r="10" spans="1:13">
      <c r="A10" s="20" t="s">
        <v>15</v>
      </c>
      <c r="B10" s="11" t="str">
        <f xml:space="preserve"> "December " &amp; B3-1</f>
        <v>December 2015</v>
      </c>
      <c r="C10" s="63">
        <v>37146520</v>
      </c>
      <c r="D10" s="48">
        <v>0</v>
      </c>
      <c r="E10" s="47">
        <v>0</v>
      </c>
      <c r="F10" s="48">
        <v>0</v>
      </c>
      <c r="G10" s="47">
        <v>0</v>
      </c>
      <c r="H10" s="48">
        <v>0</v>
      </c>
      <c r="I10" s="47">
        <v>0</v>
      </c>
      <c r="J10" s="48">
        <v>0</v>
      </c>
      <c r="K10" s="47">
        <v>0</v>
      </c>
      <c r="L10" s="48">
        <v>0</v>
      </c>
    </row>
    <row r="11" spans="1:13">
      <c r="A11" s="21" t="s">
        <v>12</v>
      </c>
      <c r="B11" s="12" t="str">
        <f xml:space="preserve"> "January " &amp; B3</f>
        <v>January 2016</v>
      </c>
      <c r="C11" s="64">
        <v>37146520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</row>
    <row r="12" spans="1:13">
      <c r="A12" s="21"/>
      <c r="B12" s="13" t="s">
        <v>1</v>
      </c>
      <c r="C12" s="64">
        <v>37146520</v>
      </c>
      <c r="D12" s="54">
        <v>0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</row>
    <row r="13" spans="1:13">
      <c r="A13" s="21"/>
      <c r="B13" s="13" t="s">
        <v>2</v>
      </c>
      <c r="C13" s="64">
        <v>37146520</v>
      </c>
      <c r="D13" s="54">
        <v>0</v>
      </c>
      <c r="E13" s="53">
        <v>0</v>
      </c>
      <c r="F13" s="54">
        <v>0</v>
      </c>
      <c r="G13" s="53">
        <v>0</v>
      </c>
      <c r="H13" s="54">
        <v>0</v>
      </c>
      <c r="I13" s="53">
        <v>0</v>
      </c>
      <c r="J13" s="54">
        <v>0</v>
      </c>
      <c r="K13" s="53">
        <v>0</v>
      </c>
      <c r="L13" s="54">
        <v>0</v>
      </c>
    </row>
    <row r="14" spans="1:13">
      <c r="A14" s="21"/>
      <c r="B14" s="13" t="s">
        <v>3</v>
      </c>
      <c r="C14" s="64">
        <v>37155407</v>
      </c>
      <c r="D14" s="54">
        <v>0</v>
      </c>
      <c r="E14" s="53">
        <v>0</v>
      </c>
      <c r="F14" s="54">
        <v>0</v>
      </c>
      <c r="G14" s="53">
        <v>0</v>
      </c>
      <c r="H14" s="54">
        <v>0</v>
      </c>
      <c r="I14" s="53">
        <v>0</v>
      </c>
      <c r="J14" s="54">
        <v>0</v>
      </c>
      <c r="K14" s="53">
        <v>0</v>
      </c>
      <c r="L14" s="54">
        <v>0</v>
      </c>
    </row>
    <row r="15" spans="1:13">
      <c r="A15" s="21"/>
      <c r="B15" s="13" t="s">
        <v>4</v>
      </c>
      <c r="C15" s="64">
        <v>37155407</v>
      </c>
      <c r="D15" s="54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</row>
    <row r="16" spans="1:13">
      <c r="A16" s="21"/>
      <c r="B16" s="13" t="s">
        <v>5</v>
      </c>
      <c r="C16" s="64">
        <v>37155407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</row>
    <row r="17" spans="1:12">
      <c r="A17" s="21"/>
      <c r="B17" s="13" t="s">
        <v>6</v>
      </c>
      <c r="C17" s="64">
        <v>37155407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</row>
    <row r="18" spans="1:12">
      <c r="A18" s="21"/>
      <c r="B18" s="13" t="s">
        <v>7</v>
      </c>
      <c r="C18" s="64">
        <v>37155407</v>
      </c>
      <c r="D18" s="54">
        <v>0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</row>
    <row r="19" spans="1:12">
      <c r="A19" s="21"/>
      <c r="B19" s="13" t="s">
        <v>8</v>
      </c>
      <c r="C19" s="64">
        <v>37155407</v>
      </c>
      <c r="D19" s="54">
        <v>0</v>
      </c>
      <c r="E19" s="53">
        <v>0</v>
      </c>
      <c r="F19" s="54">
        <v>0</v>
      </c>
      <c r="G19" s="53">
        <v>0</v>
      </c>
      <c r="H19" s="54">
        <v>0</v>
      </c>
      <c r="I19" s="53">
        <v>0</v>
      </c>
      <c r="J19" s="54">
        <v>0</v>
      </c>
      <c r="K19" s="53">
        <v>0</v>
      </c>
      <c r="L19" s="54">
        <v>0</v>
      </c>
    </row>
    <row r="20" spans="1:12">
      <c r="A20" s="21"/>
      <c r="B20" s="13" t="s">
        <v>9</v>
      </c>
      <c r="C20" s="64">
        <v>37205541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</row>
    <row r="21" spans="1:12">
      <c r="A21" s="21"/>
      <c r="B21" s="13" t="s">
        <v>10</v>
      </c>
      <c r="C21" s="64">
        <v>37206762</v>
      </c>
      <c r="D21" s="54">
        <v>0</v>
      </c>
      <c r="E21" s="53">
        <v>0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</row>
    <row r="22" spans="1:12">
      <c r="A22" s="22"/>
      <c r="B22" s="14" t="str">
        <f xml:space="preserve"> "December " &amp; B3</f>
        <v>December 2016</v>
      </c>
      <c r="C22" s="64">
        <v>37132888</v>
      </c>
      <c r="D22" s="54">
        <v>0</v>
      </c>
      <c r="E22" s="53">
        <v>0</v>
      </c>
      <c r="F22" s="54">
        <v>0</v>
      </c>
      <c r="G22" s="53">
        <v>0</v>
      </c>
      <c r="H22" s="54">
        <v>0</v>
      </c>
      <c r="I22" s="53">
        <v>0</v>
      </c>
      <c r="J22" s="54">
        <v>0</v>
      </c>
      <c r="K22" s="53">
        <v>0</v>
      </c>
      <c r="L22" s="54">
        <v>0</v>
      </c>
    </row>
    <row r="23" spans="1:12">
      <c r="A23" s="10"/>
      <c r="B23" s="25" t="s">
        <v>28</v>
      </c>
      <c r="C23" s="65">
        <f>AVERAGE(C10:C22)</f>
        <v>37158747.153846152</v>
      </c>
      <c r="D23" s="46">
        <f>AVERAGE(D10:D22)</f>
        <v>0</v>
      </c>
      <c r="E23" s="45">
        <f t="shared" ref="E23:L23" si="0">AVERAGE(E10:E22)</f>
        <v>0</v>
      </c>
      <c r="F23" s="46">
        <f t="shared" si="0"/>
        <v>0</v>
      </c>
      <c r="G23" s="45">
        <f t="shared" si="0"/>
        <v>0</v>
      </c>
      <c r="H23" s="46">
        <f t="shared" si="0"/>
        <v>0</v>
      </c>
      <c r="I23" s="45">
        <f t="shared" si="0"/>
        <v>0</v>
      </c>
      <c r="J23" s="46">
        <f t="shared" si="0"/>
        <v>0</v>
      </c>
      <c r="K23" s="45">
        <f t="shared" si="0"/>
        <v>0</v>
      </c>
      <c r="L23" s="46">
        <f t="shared" si="0"/>
        <v>0</v>
      </c>
    </row>
    <row r="24" spans="1:12">
      <c r="A24" s="10"/>
      <c r="B24" s="25"/>
      <c r="C24" s="50"/>
      <c r="D24" s="51"/>
      <c r="E24" s="50"/>
      <c r="F24" s="51"/>
      <c r="G24" s="50"/>
      <c r="H24" s="51"/>
      <c r="I24" s="50"/>
      <c r="J24" s="51"/>
      <c r="K24" s="50"/>
      <c r="L24" s="51"/>
    </row>
    <row r="25" spans="1:12">
      <c r="A25" s="10"/>
      <c r="B25" s="25"/>
      <c r="C25" s="50"/>
      <c r="D25" s="51"/>
      <c r="E25" s="50"/>
      <c r="F25" s="51"/>
      <c r="G25" s="50"/>
      <c r="H25" s="51"/>
      <c r="I25" s="50"/>
      <c r="J25" s="51"/>
      <c r="K25" s="50"/>
      <c r="L25" s="51"/>
    </row>
    <row r="26" spans="1:12">
      <c r="A26" s="20" t="s">
        <v>35</v>
      </c>
      <c r="B26" s="11" t="str">
        <f>B10</f>
        <v>December 2015</v>
      </c>
      <c r="C26" s="69">
        <v>1178131.21</v>
      </c>
      <c r="D26" s="48">
        <v>0</v>
      </c>
      <c r="E26" s="47">
        <v>0</v>
      </c>
      <c r="F26" s="48">
        <v>0</v>
      </c>
      <c r="G26" s="47">
        <v>0</v>
      </c>
      <c r="H26" s="48">
        <v>0</v>
      </c>
      <c r="I26" s="47">
        <v>0</v>
      </c>
      <c r="J26" s="48">
        <v>0</v>
      </c>
      <c r="K26" s="47">
        <v>0</v>
      </c>
      <c r="L26" s="48">
        <v>0</v>
      </c>
    </row>
    <row r="27" spans="1:12">
      <c r="A27" s="21" t="s">
        <v>36</v>
      </c>
      <c r="B27" s="12" t="str">
        <f>B11</f>
        <v>January 2016</v>
      </c>
      <c r="C27" s="68">
        <v>1255519.79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</row>
    <row r="28" spans="1:12">
      <c r="A28" s="21" t="s">
        <v>40</v>
      </c>
      <c r="B28" s="17" t="s">
        <v>1</v>
      </c>
      <c r="C28" s="68">
        <v>1332908.3700000001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</row>
    <row r="29" spans="1:12">
      <c r="A29" s="21"/>
      <c r="B29" s="17" t="s">
        <v>2</v>
      </c>
      <c r="C29" s="68">
        <v>1410296.95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</row>
    <row r="30" spans="1:12">
      <c r="A30" s="21"/>
      <c r="B30" s="17" t="s">
        <v>3</v>
      </c>
      <c r="C30" s="68">
        <v>1487685.53</v>
      </c>
      <c r="D30" s="54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</row>
    <row r="31" spans="1:12">
      <c r="A31" s="21"/>
      <c r="B31" s="17" t="s">
        <v>4</v>
      </c>
      <c r="C31" s="68">
        <v>1565092.63</v>
      </c>
      <c r="D31" s="54">
        <v>0</v>
      </c>
      <c r="E31" s="53">
        <v>0</v>
      </c>
      <c r="F31" s="54">
        <v>0</v>
      </c>
      <c r="G31" s="53">
        <v>0</v>
      </c>
      <c r="H31" s="54">
        <v>0</v>
      </c>
      <c r="I31" s="53">
        <v>0</v>
      </c>
      <c r="J31" s="54">
        <v>0</v>
      </c>
      <c r="K31" s="53">
        <v>0</v>
      </c>
      <c r="L31" s="54">
        <v>0</v>
      </c>
    </row>
    <row r="32" spans="1:12">
      <c r="A32" s="21"/>
      <c r="B32" s="17" t="s">
        <v>5</v>
      </c>
      <c r="C32" s="68">
        <v>1642499.73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</row>
    <row r="33" spans="1:12">
      <c r="A33" s="21"/>
      <c r="B33" s="17" t="s">
        <v>6</v>
      </c>
      <c r="C33" s="68">
        <v>1719906.83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</row>
    <row r="34" spans="1:12">
      <c r="A34" s="21"/>
      <c r="B34" s="17" t="s">
        <v>7</v>
      </c>
      <c r="C34" s="68">
        <v>1797313.93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</row>
    <row r="35" spans="1:12">
      <c r="A35" s="21"/>
      <c r="B35" s="17" t="s">
        <v>8</v>
      </c>
      <c r="C35" s="68">
        <v>1874721.03</v>
      </c>
      <c r="D35" s="54">
        <v>0</v>
      </c>
      <c r="E35" s="53">
        <v>0</v>
      </c>
      <c r="F35" s="54">
        <v>0</v>
      </c>
      <c r="G35" s="53">
        <v>0</v>
      </c>
      <c r="H35" s="54">
        <v>0</v>
      </c>
      <c r="I35" s="53">
        <v>0</v>
      </c>
      <c r="J35" s="54">
        <v>0</v>
      </c>
      <c r="K35" s="53">
        <v>0</v>
      </c>
      <c r="L35" s="54">
        <v>0</v>
      </c>
    </row>
    <row r="36" spans="1:12">
      <c r="A36" s="21"/>
      <c r="B36" s="17" t="s">
        <v>9</v>
      </c>
      <c r="C36" s="68">
        <v>1952128.13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</row>
    <row r="37" spans="1:12">
      <c r="A37" s="21"/>
      <c r="B37" s="17" t="s">
        <v>10</v>
      </c>
      <c r="C37" s="68">
        <v>2029639.67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</row>
    <row r="38" spans="1:12">
      <c r="A38" s="22"/>
      <c r="B38" s="14" t="str">
        <f>+B22</f>
        <v>December 2016</v>
      </c>
      <c r="C38" s="68">
        <v>2107153.75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</row>
    <row r="39" spans="1:12">
      <c r="A39" s="10"/>
      <c r="B39" s="25" t="s">
        <v>28</v>
      </c>
      <c r="C39" s="45">
        <f t="shared" ref="C39:L39" si="1">AVERAGE(C26:C38)</f>
        <v>1642538.2730769229</v>
      </c>
      <c r="D39" s="46">
        <f t="shared" si="1"/>
        <v>0</v>
      </c>
      <c r="E39" s="45">
        <f t="shared" si="1"/>
        <v>0</v>
      </c>
      <c r="F39" s="46">
        <f t="shared" si="1"/>
        <v>0</v>
      </c>
      <c r="G39" s="45">
        <f t="shared" si="1"/>
        <v>0</v>
      </c>
      <c r="H39" s="46">
        <f t="shared" si="1"/>
        <v>0</v>
      </c>
      <c r="I39" s="45">
        <f t="shared" si="1"/>
        <v>0</v>
      </c>
      <c r="J39" s="46">
        <f t="shared" si="1"/>
        <v>0</v>
      </c>
      <c r="K39" s="45">
        <f t="shared" si="1"/>
        <v>0</v>
      </c>
      <c r="L39" s="46">
        <f t="shared" si="1"/>
        <v>0</v>
      </c>
    </row>
    <row r="40" spans="1:12" s="29" customFormat="1">
      <c r="A40" s="32"/>
      <c r="B40" s="33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>
      <c r="A41" s="10"/>
      <c r="B41" s="7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>
      <c r="A42" s="10"/>
      <c r="B42" s="9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>
      <c r="A43" s="20" t="s">
        <v>14</v>
      </c>
      <c r="B43" s="15" t="str">
        <f>B10</f>
        <v>December 2015</v>
      </c>
      <c r="C43" s="66">
        <f t="shared" ref="C43:D55" si="2">+C10-C26</f>
        <v>35968388.789999999</v>
      </c>
      <c r="D43" s="49">
        <f t="shared" si="2"/>
        <v>0</v>
      </c>
      <c r="E43" s="41">
        <f t="shared" ref="E43:L43" si="3">+E10-E26</f>
        <v>0</v>
      </c>
      <c r="F43" s="49">
        <f t="shared" si="3"/>
        <v>0</v>
      </c>
      <c r="G43" s="41">
        <f t="shared" si="3"/>
        <v>0</v>
      </c>
      <c r="H43" s="49">
        <f t="shared" si="3"/>
        <v>0</v>
      </c>
      <c r="I43" s="41">
        <f t="shared" si="3"/>
        <v>0</v>
      </c>
      <c r="J43" s="49">
        <f t="shared" si="3"/>
        <v>0</v>
      </c>
      <c r="K43" s="41">
        <f t="shared" si="3"/>
        <v>0</v>
      </c>
      <c r="L43" s="49">
        <f t="shared" si="3"/>
        <v>0</v>
      </c>
    </row>
    <row r="44" spans="1:12">
      <c r="A44" s="21" t="s">
        <v>41</v>
      </c>
      <c r="B44" s="16" t="str">
        <f>B11</f>
        <v>January 2016</v>
      </c>
      <c r="C44" s="67">
        <f t="shared" si="2"/>
        <v>35891000.210000001</v>
      </c>
      <c r="D44" s="40">
        <f t="shared" si="2"/>
        <v>0</v>
      </c>
      <c r="E44" s="38">
        <f t="shared" ref="E44:L44" si="4">+E11-E27</f>
        <v>0</v>
      </c>
      <c r="F44" s="40">
        <f t="shared" si="4"/>
        <v>0</v>
      </c>
      <c r="G44" s="38">
        <f t="shared" si="4"/>
        <v>0</v>
      </c>
      <c r="H44" s="40">
        <f t="shared" si="4"/>
        <v>0</v>
      </c>
      <c r="I44" s="38">
        <f t="shared" si="4"/>
        <v>0</v>
      </c>
      <c r="J44" s="40">
        <f t="shared" si="4"/>
        <v>0</v>
      </c>
      <c r="K44" s="38">
        <f t="shared" si="4"/>
        <v>0</v>
      </c>
      <c r="L44" s="40">
        <f t="shared" si="4"/>
        <v>0</v>
      </c>
    </row>
    <row r="45" spans="1:12">
      <c r="A45" s="21"/>
      <c r="B45" s="17" t="s">
        <v>1</v>
      </c>
      <c r="C45" s="67">
        <f t="shared" si="2"/>
        <v>35813611.630000003</v>
      </c>
      <c r="D45" s="40">
        <f t="shared" si="2"/>
        <v>0</v>
      </c>
      <c r="E45" s="38">
        <f t="shared" ref="E45:L45" si="5">+E12-E28</f>
        <v>0</v>
      </c>
      <c r="F45" s="40">
        <f t="shared" si="5"/>
        <v>0</v>
      </c>
      <c r="G45" s="38">
        <f t="shared" si="5"/>
        <v>0</v>
      </c>
      <c r="H45" s="40">
        <f t="shared" si="5"/>
        <v>0</v>
      </c>
      <c r="I45" s="38">
        <f t="shared" si="5"/>
        <v>0</v>
      </c>
      <c r="J45" s="40">
        <f t="shared" si="5"/>
        <v>0</v>
      </c>
      <c r="K45" s="38">
        <f t="shared" si="5"/>
        <v>0</v>
      </c>
      <c r="L45" s="40">
        <f t="shared" si="5"/>
        <v>0</v>
      </c>
    </row>
    <row r="46" spans="1:12">
      <c r="A46" s="21"/>
      <c r="B46" s="17" t="s">
        <v>2</v>
      </c>
      <c r="C46" s="67">
        <f t="shared" si="2"/>
        <v>35736223.049999997</v>
      </c>
      <c r="D46" s="40">
        <f t="shared" si="2"/>
        <v>0</v>
      </c>
      <c r="E46" s="38">
        <f t="shared" ref="E46:L46" si="6">+E13-E29</f>
        <v>0</v>
      </c>
      <c r="F46" s="40">
        <f t="shared" si="6"/>
        <v>0</v>
      </c>
      <c r="G46" s="38">
        <f t="shared" si="6"/>
        <v>0</v>
      </c>
      <c r="H46" s="40">
        <f>+H13-H29</f>
        <v>0</v>
      </c>
      <c r="I46" s="38">
        <f t="shared" si="6"/>
        <v>0</v>
      </c>
      <c r="J46" s="40">
        <f t="shared" si="6"/>
        <v>0</v>
      </c>
      <c r="K46" s="38">
        <f t="shared" si="6"/>
        <v>0</v>
      </c>
      <c r="L46" s="40">
        <f t="shared" si="6"/>
        <v>0</v>
      </c>
    </row>
    <row r="47" spans="1:12">
      <c r="A47" s="21"/>
      <c r="B47" s="17" t="s">
        <v>3</v>
      </c>
      <c r="C47" s="67">
        <f t="shared" si="2"/>
        <v>35667721.469999999</v>
      </c>
      <c r="D47" s="40">
        <f t="shared" si="2"/>
        <v>0</v>
      </c>
      <c r="E47" s="38">
        <f t="shared" ref="E47:L47" si="7">+E14-E30</f>
        <v>0</v>
      </c>
      <c r="F47" s="40">
        <f t="shared" si="7"/>
        <v>0</v>
      </c>
      <c r="G47" s="38">
        <f t="shared" si="7"/>
        <v>0</v>
      </c>
      <c r="H47" s="40">
        <f t="shared" si="7"/>
        <v>0</v>
      </c>
      <c r="I47" s="38">
        <f t="shared" si="7"/>
        <v>0</v>
      </c>
      <c r="J47" s="40">
        <f t="shared" si="7"/>
        <v>0</v>
      </c>
      <c r="K47" s="38">
        <f t="shared" si="7"/>
        <v>0</v>
      </c>
      <c r="L47" s="40">
        <f t="shared" si="7"/>
        <v>0</v>
      </c>
    </row>
    <row r="48" spans="1:12">
      <c r="A48" s="21"/>
      <c r="B48" s="17" t="s">
        <v>4</v>
      </c>
      <c r="C48" s="67">
        <f t="shared" si="2"/>
        <v>35590314.369999997</v>
      </c>
      <c r="D48" s="40">
        <f t="shared" si="2"/>
        <v>0</v>
      </c>
      <c r="E48" s="38">
        <f t="shared" ref="E48:L48" si="8">+E15-E31</f>
        <v>0</v>
      </c>
      <c r="F48" s="40">
        <f t="shared" si="8"/>
        <v>0</v>
      </c>
      <c r="G48" s="38">
        <f t="shared" si="8"/>
        <v>0</v>
      </c>
      <c r="H48" s="40">
        <f t="shared" si="8"/>
        <v>0</v>
      </c>
      <c r="I48" s="38">
        <f t="shared" si="8"/>
        <v>0</v>
      </c>
      <c r="J48" s="40">
        <f t="shared" si="8"/>
        <v>0</v>
      </c>
      <c r="K48" s="38">
        <f t="shared" si="8"/>
        <v>0</v>
      </c>
      <c r="L48" s="40">
        <f t="shared" si="8"/>
        <v>0</v>
      </c>
    </row>
    <row r="49" spans="1:12">
      <c r="A49" s="21"/>
      <c r="B49" s="17" t="s">
        <v>5</v>
      </c>
      <c r="C49" s="67">
        <f t="shared" si="2"/>
        <v>35512907.270000003</v>
      </c>
      <c r="D49" s="40">
        <f t="shared" si="2"/>
        <v>0</v>
      </c>
      <c r="E49" s="38">
        <f t="shared" ref="E49:L49" si="9">+E16-E32</f>
        <v>0</v>
      </c>
      <c r="F49" s="40">
        <f t="shared" si="9"/>
        <v>0</v>
      </c>
      <c r="G49" s="38">
        <f t="shared" si="9"/>
        <v>0</v>
      </c>
      <c r="H49" s="40">
        <f t="shared" si="9"/>
        <v>0</v>
      </c>
      <c r="I49" s="38">
        <f t="shared" si="9"/>
        <v>0</v>
      </c>
      <c r="J49" s="40">
        <f t="shared" si="9"/>
        <v>0</v>
      </c>
      <c r="K49" s="38">
        <f t="shared" si="9"/>
        <v>0</v>
      </c>
      <c r="L49" s="40">
        <f t="shared" si="9"/>
        <v>0</v>
      </c>
    </row>
    <row r="50" spans="1:12">
      <c r="A50" s="21"/>
      <c r="B50" s="17" t="s">
        <v>6</v>
      </c>
      <c r="C50" s="67">
        <f t="shared" si="2"/>
        <v>35435500.170000002</v>
      </c>
      <c r="D50" s="40">
        <f t="shared" si="2"/>
        <v>0</v>
      </c>
      <c r="E50" s="38">
        <f t="shared" ref="E50:L50" si="10">+E17-E33</f>
        <v>0</v>
      </c>
      <c r="F50" s="40">
        <f t="shared" si="10"/>
        <v>0</v>
      </c>
      <c r="G50" s="38">
        <f t="shared" si="10"/>
        <v>0</v>
      </c>
      <c r="H50" s="40">
        <f t="shared" si="10"/>
        <v>0</v>
      </c>
      <c r="I50" s="38">
        <f t="shared" si="10"/>
        <v>0</v>
      </c>
      <c r="J50" s="40">
        <f t="shared" si="10"/>
        <v>0</v>
      </c>
      <c r="K50" s="38">
        <f t="shared" si="10"/>
        <v>0</v>
      </c>
      <c r="L50" s="40">
        <f t="shared" si="10"/>
        <v>0</v>
      </c>
    </row>
    <row r="51" spans="1:12">
      <c r="A51" s="21"/>
      <c r="B51" s="17" t="s">
        <v>7</v>
      </c>
      <c r="C51" s="67">
        <f t="shared" si="2"/>
        <v>35358093.07</v>
      </c>
      <c r="D51" s="40">
        <f t="shared" si="2"/>
        <v>0</v>
      </c>
      <c r="E51" s="38">
        <f t="shared" ref="E51:L51" si="11">+E18-E34</f>
        <v>0</v>
      </c>
      <c r="F51" s="40">
        <f t="shared" si="11"/>
        <v>0</v>
      </c>
      <c r="G51" s="38">
        <f t="shared" si="11"/>
        <v>0</v>
      </c>
      <c r="H51" s="40">
        <f t="shared" si="11"/>
        <v>0</v>
      </c>
      <c r="I51" s="38">
        <f t="shared" si="11"/>
        <v>0</v>
      </c>
      <c r="J51" s="40">
        <f t="shared" si="11"/>
        <v>0</v>
      </c>
      <c r="K51" s="38">
        <f t="shared" si="11"/>
        <v>0</v>
      </c>
      <c r="L51" s="40">
        <f t="shared" si="11"/>
        <v>0</v>
      </c>
    </row>
    <row r="52" spans="1:12">
      <c r="A52" s="21"/>
      <c r="B52" s="17" t="s">
        <v>8</v>
      </c>
      <c r="C52" s="67">
        <f t="shared" si="2"/>
        <v>35280685.969999999</v>
      </c>
      <c r="D52" s="40">
        <f t="shared" si="2"/>
        <v>0</v>
      </c>
      <c r="E52" s="38">
        <f t="shared" ref="E52:L52" si="12">+E19-E35</f>
        <v>0</v>
      </c>
      <c r="F52" s="40">
        <f t="shared" si="12"/>
        <v>0</v>
      </c>
      <c r="G52" s="38">
        <f t="shared" si="12"/>
        <v>0</v>
      </c>
      <c r="H52" s="40">
        <f t="shared" si="12"/>
        <v>0</v>
      </c>
      <c r="I52" s="38">
        <f t="shared" si="12"/>
        <v>0</v>
      </c>
      <c r="J52" s="40">
        <f t="shared" si="12"/>
        <v>0</v>
      </c>
      <c r="K52" s="38">
        <f t="shared" si="12"/>
        <v>0</v>
      </c>
      <c r="L52" s="40">
        <f t="shared" si="12"/>
        <v>0</v>
      </c>
    </row>
    <row r="53" spans="1:12">
      <c r="A53" s="21"/>
      <c r="B53" s="17" t="s">
        <v>9</v>
      </c>
      <c r="C53" s="67">
        <f t="shared" si="2"/>
        <v>35253412.869999997</v>
      </c>
      <c r="D53" s="40">
        <f t="shared" si="2"/>
        <v>0</v>
      </c>
      <c r="E53" s="38">
        <f>+E20-E36</f>
        <v>0</v>
      </c>
      <c r="F53" s="40">
        <f t="shared" ref="F53:L53" si="13">+F20-F36</f>
        <v>0</v>
      </c>
      <c r="G53" s="38">
        <f t="shared" si="13"/>
        <v>0</v>
      </c>
      <c r="H53" s="40">
        <f t="shared" si="13"/>
        <v>0</v>
      </c>
      <c r="I53" s="38">
        <f t="shared" si="13"/>
        <v>0</v>
      </c>
      <c r="J53" s="40">
        <f t="shared" si="13"/>
        <v>0</v>
      </c>
      <c r="K53" s="38">
        <f t="shared" si="13"/>
        <v>0</v>
      </c>
      <c r="L53" s="40">
        <f t="shared" si="13"/>
        <v>0</v>
      </c>
    </row>
    <row r="54" spans="1:12">
      <c r="A54" s="21"/>
      <c r="B54" s="17" t="s">
        <v>10</v>
      </c>
      <c r="C54" s="67">
        <f t="shared" si="2"/>
        <v>35177122.329999998</v>
      </c>
      <c r="D54" s="40">
        <f t="shared" si="2"/>
        <v>0</v>
      </c>
      <c r="E54" s="38">
        <f t="shared" ref="E54:L54" si="14">+E21-E37</f>
        <v>0</v>
      </c>
      <c r="F54" s="40">
        <f t="shared" si="14"/>
        <v>0</v>
      </c>
      <c r="G54" s="38">
        <f t="shared" si="14"/>
        <v>0</v>
      </c>
      <c r="H54" s="40">
        <f t="shared" si="14"/>
        <v>0</v>
      </c>
      <c r="I54" s="38">
        <f t="shared" si="14"/>
        <v>0</v>
      </c>
      <c r="J54" s="40">
        <f t="shared" si="14"/>
        <v>0</v>
      </c>
      <c r="K54" s="38">
        <f t="shared" si="14"/>
        <v>0</v>
      </c>
      <c r="L54" s="40">
        <f t="shared" si="14"/>
        <v>0</v>
      </c>
    </row>
    <row r="55" spans="1:12">
      <c r="A55" s="22"/>
      <c r="B55" s="18" t="str">
        <f>+B38</f>
        <v>December 2016</v>
      </c>
      <c r="C55" s="67">
        <f t="shared" si="2"/>
        <v>35025734.25</v>
      </c>
      <c r="D55" s="40">
        <f t="shared" si="2"/>
        <v>0</v>
      </c>
      <c r="E55" s="38">
        <f t="shared" ref="E55:L55" si="15">+E22-E38</f>
        <v>0</v>
      </c>
      <c r="F55" s="40">
        <f t="shared" si="15"/>
        <v>0</v>
      </c>
      <c r="G55" s="38">
        <f t="shared" si="15"/>
        <v>0</v>
      </c>
      <c r="H55" s="40">
        <f t="shared" si="15"/>
        <v>0</v>
      </c>
      <c r="I55" s="38">
        <f t="shared" si="15"/>
        <v>0</v>
      </c>
      <c r="J55" s="40">
        <f t="shared" si="15"/>
        <v>0</v>
      </c>
      <c r="K55" s="38">
        <f t="shared" si="15"/>
        <v>0</v>
      </c>
      <c r="L55" s="40">
        <f t="shared" si="15"/>
        <v>0</v>
      </c>
    </row>
    <row r="56" spans="1:12">
      <c r="A56" s="10"/>
      <c r="B56" s="25" t="s">
        <v>28</v>
      </c>
      <c r="C56" s="65">
        <f>AVERAGE(C43:C55)</f>
        <v>35516208.88076923</v>
      </c>
      <c r="D56" s="46">
        <f>AVERAGE(D43:D55)</f>
        <v>0</v>
      </c>
      <c r="E56" s="45">
        <f t="shared" ref="E56:L56" si="16">AVERAGE(E43:E55)</f>
        <v>0</v>
      </c>
      <c r="F56" s="46">
        <f t="shared" si="16"/>
        <v>0</v>
      </c>
      <c r="G56" s="45">
        <f t="shared" si="16"/>
        <v>0</v>
      </c>
      <c r="H56" s="46">
        <f t="shared" si="16"/>
        <v>0</v>
      </c>
      <c r="I56" s="45">
        <f t="shared" si="16"/>
        <v>0</v>
      </c>
      <c r="J56" s="46">
        <f t="shared" si="16"/>
        <v>0</v>
      </c>
      <c r="K56" s="45">
        <f t="shared" si="16"/>
        <v>0</v>
      </c>
      <c r="L56" s="46">
        <f t="shared" si="16"/>
        <v>0</v>
      </c>
    </row>
    <row r="57" spans="1:12">
      <c r="A57" s="10"/>
      <c r="B57" s="7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>
      <c r="A58" s="10"/>
      <c r="B58" s="8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>
      <c r="A59" s="27" t="s">
        <v>32</v>
      </c>
      <c r="B59" s="28" t="s">
        <v>0</v>
      </c>
      <c r="C59" s="70">
        <v>929022</v>
      </c>
      <c r="D59" s="58">
        <v>0</v>
      </c>
      <c r="E59" s="59">
        <v>0</v>
      </c>
      <c r="F59" s="58">
        <v>0</v>
      </c>
      <c r="G59" s="59">
        <v>0</v>
      </c>
      <c r="H59" s="58">
        <v>0</v>
      </c>
      <c r="I59" s="59">
        <v>0</v>
      </c>
      <c r="J59" s="58">
        <v>0</v>
      </c>
      <c r="K59" s="59">
        <v>0</v>
      </c>
      <c r="L59" s="60">
        <v>0</v>
      </c>
    </row>
    <row r="60" spans="1:12">
      <c r="A60" s="22" t="s">
        <v>42</v>
      </c>
      <c r="B60" s="19" t="s">
        <v>18</v>
      </c>
      <c r="C60" s="71">
        <v>0</v>
      </c>
      <c r="D60" s="54">
        <v>0</v>
      </c>
      <c r="E60" s="56">
        <v>0</v>
      </c>
      <c r="F60" s="57">
        <v>0</v>
      </c>
      <c r="G60" s="56">
        <v>0</v>
      </c>
      <c r="H60" s="57">
        <v>0</v>
      </c>
      <c r="I60" s="56">
        <v>0</v>
      </c>
      <c r="J60" s="57">
        <v>0</v>
      </c>
      <c r="K60" s="56">
        <v>0</v>
      </c>
      <c r="L60" s="55">
        <v>0</v>
      </c>
    </row>
    <row r="61" spans="1:12">
      <c r="A61" s="2"/>
      <c r="B61" s="25" t="s">
        <v>31</v>
      </c>
      <c r="C61" s="72">
        <f>+C59+C60</f>
        <v>929022</v>
      </c>
      <c r="D61" s="46">
        <f>+D59+D60</f>
        <v>0</v>
      </c>
      <c r="E61" s="45">
        <f t="shared" ref="E61:L61" si="17">+E59+E60</f>
        <v>0</v>
      </c>
      <c r="F61" s="46">
        <f t="shared" si="17"/>
        <v>0</v>
      </c>
      <c r="G61" s="45">
        <f t="shared" si="17"/>
        <v>0</v>
      </c>
      <c r="H61" s="46">
        <f t="shared" si="17"/>
        <v>0</v>
      </c>
      <c r="I61" s="45">
        <f t="shared" si="17"/>
        <v>0</v>
      </c>
      <c r="J61" s="46">
        <f t="shared" si="17"/>
        <v>0</v>
      </c>
      <c r="K61" s="45">
        <f t="shared" si="17"/>
        <v>0</v>
      </c>
      <c r="L61" s="46">
        <f t="shared" si="17"/>
        <v>0</v>
      </c>
    </row>
    <row r="62" spans="1:12">
      <c r="E62" s="5"/>
      <c r="G62" s="29"/>
    </row>
  </sheetData>
  <phoneticPr fontId="45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A4" sqref="A4"/>
    </sheetView>
  </sheetViews>
  <sheetFormatPr defaultRowHeight="13.2"/>
  <cols>
    <col min="3" max="3" width="11.33203125" bestFit="1" customWidth="1"/>
    <col min="4" max="4" width="112.44140625" customWidth="1"/>
  </cols>
  <sheetData>
    <row r="1" spans="1:4">
      <c r="A1" s="34" t="s">
        <v>38</v>
      </c>
      <c r="B1" s="34"/>
    </row>
    <row r="3" spans="1:4" ht="27.6">
      <c r="A3" s="61" t="s">
        <v>30</v>
      </c>
      <c r="B3" s="61" t="s">
        <v>43</v>
      </c>
      <c r="C3" s="61" t="s">
        <v>44</v>
      </c>
      <c r="D3" s="37" t="s">
        <v>37</v>
      </c>
    </row>
    <row r="4" spans="1:4">
      <c r="A4" s="35">
        <v>1203</v>
      </c>
      <c r="B4" s="35">
        <v>1881</v>
      </c>
      <c r="C4" s="35">
        <v>40912</v>
      </c>
      <c r="D4" s="35" t="s">
        <v>46</v>
      </c>
    </row>
    <row r="5" spans="1:4">
      <c r="A5" s="36">
        <v>1203</v>
      </c>
      <c r="B5" s="36">
        <v>2649</v>
      </c>
      <c r="C5" s="36">
        <v>40912</v>
      </c>
      <c r="D5" s="36" t="s">
        <v>47</v>
      </c>
    </row>
    <row r="6" spans="1:4">
      <c r="A6" s="36">
        <v>1203</v>
      </c>
      <c r="B6" s="36">
        <v>1885</v>
      </c>
      <c r="C6" s="36">
        <v>40912</v>
      </c>
      <c r="D6" s="36" t="s">
        <v>48</v>
      </c>
    </row>
    <row r="7" spans="1:4">
      <c r="A7" s="36">
        <v>1203</v>
      </c>
      <c r="B7" s="36">
        <v>1884</v>
      </c>
      <c r="C7" s="36">
        <v>40912</v>
      </c>
      <c r="D7" s="36" t="s">
        <v>48</v>
      </c>
    </row>
    <row r="8" spans="1:4">
      <c r="A8" s="36">
        <v>1203</v>
      </c>
      <c r="B8" s="36">
        <v>1893</v>
      </c>
      <c r="C8" s="36">
        <v>40912</v>
      </c>
      <c r="D8" s="36" t="s">
        <v>49</v>
      </c>
    </row>
    <row r="9" spans="1:4">
      <c r="A9" s="36">
        <v>1203</v>
      </c>
      <c r="B9" s="36">
        <v>1883</v>
      </c>
      <c r="C9" s="36">
        <v>40912</v>
      </c>
      <c r="D9" s="36" t="s">
        <v>50</v>
      </c>
    </row>
    <row r="10" spans="1:4">
      <c r="A10" s="36">
        <v>1203</v>
      </c>
      <c r="B10" s="36">
        <v>1882</v>
      </c>
      <c r="C10" s="36">
        <v>40912</v>
      </c>
      <c r="D10" s="36" t="s">
        <v>50</v>
      </c>
    </row>
    <row r="11" spans="1:4">
      <c r="A11" s="36">
        <v>1203</v>
      </c>
      <c r="B11" s="36">
        <v>5624</v>
      </c>
      <c r="C11" s="36">
        <v>40912</v>
      </c>
      <c r="D11" s="36" t="s">
        <v>51</v>
      </c>
    </row>
    <row r="12" spans="1:4">
      <c r="A12" s="36">
        <v>1203</v>
      </c>
      <c r="B12" s="36">
        <v>1894</v>
      </c>
      <c r="C12" s="36">
        <v>40912</v>
      </c>
      <c r="D12" s="36" t="s">
        <v>52</v>
      </c>
    </row>
    <row r="13" spans="1:4">
      <c r="A13" s="36">
        <v>1203</v>
      </c>
      <c r="B13" s="36">
        <v>1886</v>
      </c>
      <c r="C13" s="36">
        <v>40912</v>
      </c>
      <c r="D13" s="36" t="s">
        <v>53</v>
      </c>
    </row>
    <row r="14" spans="1:4">
      <c r="A14" s="36">
        <v>1203</v>
      </c>
      <c r="B14" s="36">
        <v>1887</v>
      </c>
      <c r="C14" s="36">
        <v>40912</v>
      </c>
      <c r="D14" s="36" t="s">
        <v>54</v>
      </c>
    </row>
    <row r="15" spans="1:4">
      <c r="A15" s="36">
        <v>1203</v>
      </c>
      <c r="B15" s="36">
        <v>1895</v>
      </c>
      <c r="C15" s="36">
        <v>40912</v>
      </c>
      <c r="D15" s="36" t="s">
        <v>55</v>
      </c>
    </row>
    <row r="16" spans="1:4">
      <c r="A16" s="36">
        <v>1203</v>
      </c>
      <c r="B16" s="36">
        <v>1888</v>
      </c>
      <c r="C16" s="36">
        <v>40912</v>
      </c>
      <c r="D16" s="36" t="s">
        <v>56</v>
      </c>
    </row>
    <row r="17" spans="1:4">
      <c r="A17" s="36">
        <v>1203</v>
      </c>
      <c r="B17" s="36">
        <v>1889</v>
      </c>
      <c r="C17" s="36">
        <v>40912</v>
      </c>
      <c r="D17" s="36" t="s">
        <v>57</v>
      </c>
    </row>
    <row r="18" spans="1:4">
      <c r="A18" s="36"/>
      <c r="B18" s="36"/>
      <c r="C18" s="36"/>
      <c r="D18" s="36"/>
    </row>
    <row r="19" spans="1:4">
      <c r="A19" s="36"/>
      <c r="B19" s="36"/>
      <c r="C19" s="36"/>
      <c r="D19" s="36"/>
    </row>
    <row r="20" spans="1:4">
      <c r="A20" s="36"/>
      <c r="B20" s="36"/>
      <c r="C20" s="36"/>
      <c r="D20" s="36"/>
    </row>
    <row r="21" spans="1:4">
      <c r="A21" s="36"/>
      <c r="B21" s="36"/>
      <c r="C21" s="36"/>
      <c r="D21" s="36"/>
    </row>
    <row r="22" spans="1:4">
      <c r="A22" s="36"/>
      <c r="B22" s="36"/>
      <c r="C22" s="36"/>
      <c r="D22" s="36"/>
    </row>
    <row r="23" spans="1:4">
      <c r="A23" s="36"/>
      <c r="B23" s="36"/>
      <c r="C23" s="36"/>
      <c r="D23" s="36"/>
    </row>
    <row r="24" spans="1:4">
      <c r="A24" s="36"/>
      <c r="B24" s="36"/>
      <c r="C24" s="36"/>
      <c r="D24" s="36"/>
    </row>
    <row r="25" spans="1:4">
      <c r="A25" s="36"/>
      <c r="B25" s="36"/>
      <c r="C25" s="36"/>
      <c r="D25" s="36"/>
    </row>
    <row r="26" spans="1:4">
      <c r="A26" s="36"/>
      <c r="B26" s="36"/>
      <c r="C26" s="36"/>
      <c r="D26" s="36"/>
    </row>
    <row r="27" spans="1:4">
      <c r="A27" s="36"/>
      <c r="B27" s="36"/>
      <c r="C27" s="36"/>
      <c r="D27" s="36"/>
    </row>
    <row r="28" spans="1:4">
      <c r="A28" s="36"/>
      <c r="B28" s="36"/>
      <c r="C28" s="36"/>
      <c r="D28" s="36"/>
    </row>
    <row r="29" spans="1:4">
      <c r="A29" s="36"/>
      <c r="B29" s="36"/>
      <c r="C29" s="36"/>
      <c r="D29" s="36"/>
    </row>
    <row r="30" spans="1:4">
      <c r="A30" s="36"/>
      <c r="B30" s="36"/>
      <c r="C30" s="36"/>
      <c r="D30" s="36"/>
    </row>
    <row r="31" spans="1:4">
      <c r="A31" s="36"/>
      <c r="B31" s="36"/>
      <c r="C31" s="36"/>
      <c r="D31" s="36"/>
    </row>
    <row r="32" spans="1:4">
      <c r="A32" s="36"/>
      <c r="B32" s="36"/>
      <c r="C32" s="36"/>
      <c r="D32" s="36"/>
    </row>
    <row r="33" spans="1:4">
      <c r="A33" s="36"/>
      <c r="B33" s="36"/>
      <c r="C33" s="36"/>
      <c r="D33" s="36"/>
    </row>
    <row r="34" spans="1:4">
      <c r="A34" s="36"/>
      <c r="B34" s="36"/>
      <c r="C34" s="36"/>
      <c r="D34" s="36"/>
    </row>
    <row r="35" spans="1:4">
      <c r="A35" s="36"/>
      <c r="B35" s="36"/>
      <c r="C35" s="36"/>
      <c r="D35" s="36"/>
    </row>
    <row r="36" spans="1:4">
      <c r="A36" s="36"/>
      <c r="B36" s="36"/>
      <c r="C36" s="36"/>
      <c r="D36" s="36"/>
    </row>
    <row r="37" spans="1:4">
      <c r="A37" s="36"/>
      <c r="B37" s="36"/>
      <c r="C37" s="36"/>
      <c r="D37" s="36"/>
    </row>
    <row r="38" spans="1:4">
      <c r="A38" s="36"/>
      <c r="B38" s="36"/>
      <c r="C38" s="36"/>
      <c r="D38" s="36"/>
    </row>
    <row r="39" spans="1:4">
      <c r="A39" s="36"/>
      <c r="B39" s="36"/>
      <c r="C39" s="36"/>
      <c r="D39" s="36"/>
    </row>
  </sheetData>
  <phoneticPr fontId="45" type="noConversion"/>
  <pageMargins left="0.7" right="0.7" top="0.75" bottom="0.75" header="0.3" footer="0.3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Merlin Sawyer</cp:lastModifiedBy>
  <cp:lastPrinted>2011-03-16T13:16:37Z</cp:lastPrinted>
  <dcterms:created xsi:type="dcterms:W3CDTF">2010-03-30T20:52:42Z</dcterms:created>
  <dcterms:modified xsi:type="dcterms:W3CDTF">2017-06-09T15:32:37Z</dcterms:modified>
</cp:coreProperties>
</file>