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010799\Desktop\"/>
    </mc:Choice>
  </mc:AlternateContent>
  <bookViews>
    <workbookView xWindow="0" yWindow="0" windowWidth="24000" windowHeight="9720"/>
  </bookViews>
  <sheets>
    <sheet name="LGE Winter Storm- Electricity" sheetId="2" r:id="rId1"/>
    <sheet name="LGE Winter Storm- Gas" sheetId="1" r:id="rId2"/>
    <sheet name="LGE Wind Storm" sheetId="3" r:id="rId3"/>
    <sheet name="KU Winter Storm" sheetId="4" r:id="rId4"/>
    <sheet name="KU Wind Storm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D6" i="2"/>
  <c r="E6" i="2" s="1"/>
  <c r="D5" i="2"/>
  <c r="E5" i="2" s="1"/>
  <c r="E7" i="4"/>
  <c r="D6" i="4"/>
  <c r="D7" i="4" s="1"/>
  <c r="D5" i="4"/>
  <c r="E5" i="4" s="1"/>
  <c r="E6" i="4" l="1"/>
  <c r="E8" i="4" s="1"/>
  <c r="E8" i="2"/>
  <c r="J24" i="5" l="1"/>
  <c r="G24" i="5"/>
  <c r="C24" i="5"/>
  <c r="J11" i="5"/>
  <c r="G11" i="5"/>
  <c r="B11" i="5"/>
  <c r="B25" i="5"/>
  <c r="B27" i="4"/>
  <c r="J26" i="4"/>
  <c r="G26" i="4"/>
  <c r="C26" i="4"/>
  <c r="B25" i="3" l="1"/>
  <c r="J24" i="3"/>
  <c r="G24" i="3"/>
  <c r="C24" i="3"/>
  <c r="B24" i="1"/>
  <c r="B27" i="2"/>
  <c r="J26" i="2"/>
  <c r="G26" i="2"/>
  <c r="C26" i="2"/>
  <c r="J23" i="1" l="1"/>
  <c r="G23" i="1"/>
  <c r="C23" i="1"/>
</calcChain>
</file>

<file path=xl/sharedStrings.xml><?xml version="1.0" encoding="utf-8"?>
<sst xmlns="http://schemas.openxmlformats.org/spreadsheetml/2006/main" count="130" uniqueCount="55">
  <si>
    <t>Louisville Gas &amp; Electric Company</t>
  </si>
  <si>
    <t>Account 182342</t>
  </si>
  <si>
    <t>Winter Storm - Gas</t>
  </si>
  <si>
    <t>Regulatory Asset - Case No. 2009 - 00549</t>
  </si>
  <si>
    <t>Distribution</t>
  </si>
  <si>
    <t>Account 880900</t>
  </si>
  <si>
    <t>Amortization Period</t>
  </si>
  <si>
    <t>10 Years</t>
  </si>
  <si>
    <t>Monthly Amortization</t>
  </si>
  <si>
    <t>Current - 16,768.92</t>
  </si>
  <si>
    <t>Long-Term - 150,920.54</t>
  </si>
  <si>
    <t>Total Amortization</t>
  </si>
  <si>
    <t>Balance to be Amortized - Total</t>
  </si>
  <si>
    <t>Monthly Amortization - 182346</t>
  </si>
  <si>
    <t>Monthly Reclassification from Long-term to Current - 182346</t>
  </si>
  <si>
    <t>Balance in Account 182346</t>
  </si>
  <si>
    <t>Monthly Reclassification from Long-term to Current - 182342</t>
  </si>
  <si>
    <t>Balance in Account 182342</t>
  </si>
  <si>
    <t>Beginning Balance</t>
  </si>
  <si>
    <t>Ending Balance</t>
  </si>
  <si>
    <t>Account 182320</t>
  </si>
  <si>
    <t>Winter Storm - Electric</t>
  </si>
  <si>
    <t>Account 593002</t>
  </si>
  <si>
    <t>Transmission</t>
  </si>
  <si>
    <t>Account 571100</t>
  </si>
  <si>
    <t>Total</t>
  </si>
  <si>
    <t>Current</t>
  </si>
  <si>
    <t>Long-Term - 39,303,631.51</t>
  </si>
  <si>
    <t>Monthly Amortization - 182345</t>
  </si>
  <si>
    <t>Monthly Reclassification from Long-term to Current - 182345</t>
  </si>
  <si>
    <t>Balance in Account 182345</t>
  </si>
  <si>
    <t>Monthly Reclassification from Long-term to Current - 182320</t>
  </si>
  <si>
    <t>Balance in Account 182320</t>
  </si>
  <si>
    <t>Balance</t>
  </si>
  <si>
    <t>Account 593002/571100</t>
  </si>
  <si>
    <t>Account 182334</t>
  </si>
  <si>
    <t xml:space="preserve">Wind Storm </t>
  </si>
  <si>
    <t>Current - 2,354,033.28</t>
  </si>
  <si>
    <t>Monthly Amortization - 182347</t>
  </si>
  <si>
    <t>Monthly Reclassification from Long-term to Current - 182347</t>
  </si>
  <si>
    <t>Balance in Account 182347</t>
  </si>
  <si>
    <t>Monthly Reclassification from Long-term to Current - 182334</t>
  </si>
  <si>
    <t>Balance in Account 182334</t>
  </si>
  <si>
    <t>Long-Term - 21,186,299.51</t>
  </si>
  <si>
    <t>Kentucky Utilities Company</t>
  </si>
  <si>
    <t>Regulatory Asset - Case No. 2009 - 00548</t>
  </si>
  <si>
    <t>Current - 5,723,675.76</t>
  </si>
  <si>
    <t>Long-Term - 51,513,082.66</t>
  </si>
  <si>
    <t>Current - 219,551.64</t>
  </si>
  <si>
    <t>Long-Term - 1,975,964.71</t>
  </si>
  <si>
    <t>Allocation</t>
  </si>
  <si>
    <t>2015 Amortization</t>
  </si>
  <si>
    <t>check sum</t>
  </si>
  <si>
    <t xml:space="preserve">100% assigned to Distribution Expense; therefore, no adjustment needed in Att O </t>
  </si>
  <si>
    <t xml:space="preserve">Gas expense account is included in Att O expenses; therefore, no adjustment needed in Att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</si>
</sst>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2" applyFont="1"/>
    <xf numFmtId="0" fontId="5" fillId="0" borderId="0" xfId="0" applyFont="1"/>
    <xf numFmtId="43" fontId="4" fillId="0" borderId="0" xfId="3" applyNumberFormat="1" applyFont="1"/>
    <xf numFmtId="43" fontId="5" fillId="0" borderId="0" xfId="3" applyNumberFormat="1" applyFont="1"/>
    <xf numFmtId="0" fontId="4" fillId="0" borderId="0" xfId="2" applyFont="1" applyFill="1" applyBorder="1" applyAlignment="1">
      <alignment horizontal="center"/>
    </xf>
    <xf numFmtId="43" fontId="4" fillId="0" borderId="0" xfId="3" applyNumberFormat="1" applyFont="1" applyAlignment="1">
      <alignment horizontal="center" wrapText="1"/>
    </xf>
    <xf numFmtId="164" fontId="5" fillId="0" borderId="0" xfId="3" applyNumberFormat="1" applyFont="1" applyAlignment="1">
      <alignment horizontal="center" wrapText="1"/>
    </xf>
    <xf numFmtId="43" fontId="5" fillId="0" borderId="0" xfId="3" applyNumberFormat="1" applyFont="1" applyAlignment="1">
      <alignment horizontal="center" wrapText="1"/>
    </xf>
    <xf numFmtId="43" fontId="4" fillId="0" borderId="0" xfId="3" applyNumberFormat="1" applyFont="1" applyFill="1" applyBorder="1" applyAlignment="1">
      <alignment horizontal="center" wrapText="1"/>
    </xf>
    <xf numFmtId="43" fontId="4" fillId="0" borderId="0" xfId="2" applyNumberFormat="1" applyFont="1" applyFill="1" applyBorder="1"/>
    <xf numFmtId="17" fontId="4" fillId="0" borderId="0" xfId="2" applyNumberFormat="1" applyFont="1" applyBorder="1"/>
    <xf numFmtId="43" fontId="4" fillId="0" borderId="0" xfId="3" applyNumberFormat="1" applyFont="1" applyBorder="1"/>
    <xf numFmtId="43" fontId="4" fillId="0" borderId="0" xfId="2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0" xfId="0" applyNumberFormat="1" applyFont="1"/>
    <xf numFmtId="43" fontId="2" fillId="0" borderId="0" xfId="1" applyFont="1"/>
    <xf numFmtId="43" fontId="4" fillId="0" borderId="1" xfId="3" applyNumberFormat="1" applyFont="1" applyBorder="1"/>
    <xf numFmtId="0" fontId="4" fillId="0" borderId="0" xfId="2" quotePrefix="1" applyFont="1"/>
    <xf numFmtId="43" fontId="4" fillId="0" borderId="0" xfId="2" applyNumberFormat="1" applyFont="1"/>
    <xf numFmtId="0" fontId="4" fillId="0" borderId="0" xfId="2" applyFont="1" applyBorder="1"/>
    <xf numFmtId="0" fontId="0" fillId="0" borderId="0" xfId="0" applyBorder="1"/>
    <xf numFmtId="17" fontId="4" fillId="0" borderId="0" xfId="2" applyNumberFormat="1" applyFont="1"/>
    <xf numFmtId="0" fontId="4" fillId="0" borderId="1" xfId="2" applyFont="1" applyBorder="1" applyAlignment="1"/>
    <xf numFmtId="0" fontId="4" fillId="0" borderId="0" xfId="2" applyFont="1" applyBorder="1" applyAlignment="1"/>
    <xf numFmtId="0" fontId="4" fillId="0" borderId="1" xfId="2" applyFont="1" applyBorder="1"/>
    <xf numFmtId="43" fontId="4" fillId="0" borderId="1" xfId="3" applyFont="1" applyBorder="1"/>
    <xf numFmtId="0" fontId="6" fillId="0" borderId="0" xfId="2" applyFont="1"/>
    <xf numFmtId="43" fontId="6" fillId="0" borderId="0" xfId="3" applyNumberFormat="1" applyFont="1"/>
    <xf numFmtId="43" fontId="6" fillId="0" borderId="0" xfId="2" applyNumberFormat="1" applyFont="1"/>
    <xf numFmtId="43" fontId="6" fillId="0" borderId="0" xfId="2" applyNumberFormat="1" applyFont="1" applyFill="1" applyBorder="1"/>
    <xf numFmtId="0" fontId="5" fillId="0" borderId="0" xfId="0" applyFont="1" applyAlignment="1"/>
    <xf numFmtId="0" fontId="5" fillId="0" borderId="0" xfId="0" applyFont="1" applyBorder="1"/>
    <xf numFmtId="0" fontId="7" fillId="0" borderId="0" xfId="2" applyFont="1" applyBorder="1"/>
    <xf numFmtId="43" fontId="7" fillId="0" borderId="0" xfId="3" applyNumberFormat="1" applyFont="1" applyBorder="1"/>
    <xf numFmtId="43" fontId="7" fillId="0" borderId="0" xfId="2" applyNumberFormat="1" applyFont="1" applyBorder="1"/>
    <xf numFmtId="43" fontId="7" fillId="0" borderId="0" xfId="2" applyNumberFormat="1" applyFont="1" applyFill="1" applyBorder="1"/>
    <xf numFmtId="17" fontId="4" fillId="0" borderId="0" xfId="2" applyNumberFormat="1" applyFont="1" applyFill="1" applyBorder="1"/>
    <xf numFmtId="43" fontId="4" fillId="0" borderId="0" xfId="3" applyNumberFormat="1" applyFont="1" applyFill="1" applyBorder="1"/>
    <xf numFmtId="43" fontId="6" fillId="0" borderId="0" xfId="2" applyNumberFormat="1" applyFont="1" applyBorder="1"/>
    <xf numFmtId="10" fontId="8" fillId="0" borderId="0" xfId="4" applyNumberFormat="1" applyFont="1"/>
    <xf numFmtId="0" fontId="9" fillId="0" borderId="0" xfId="0" applyFont="1"/>
    <xf numFmtId="10" fontId="8" fillId="0" borderId="2" xfId="4" applyNumberFormat="1" applyFont="1" applyBorder="1"/>
    <xf numFmtId="0" fontId="9" fillId="0" borderId="3" xfId="0" applyFont="1" applyBorder="1" applyAlignment="1">
      <alignment horizontal="center"/>
    </xf>
    <xf numFmtId="43" fontId="8" fillId="0" borderId="2" xfId="4" applyNumberFormat="1" applyFont="1" applyBorder="1"/>
    <xf numFmtId="43" fontId="9" fillId="0" borderId="0" xfId="0" applyNumberFormat="1" applyFont="1"/>
    <xf numFmtId="0" fontId="2" fillId="0" borderId="0" xfId="0" applyFont="1" applyFill="1" applyAlignment="1">
      <alignment horizontal="right"/>
    </xf>
    <xf numFmtId="43" fontId="2" fillId="0" borderId="0" xfId="0" applyNumberFormat="1" applyFont="1" applyFill="1"/>
    <xf numFmtId="43" fontId="9" fillId="0" borderId="0" xfId="0" applyNumberFormat="1" applyFont="1" applyFill="1"/>
    <xf numFmtId="43" fontId="4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9"/>
  <sheetViews>
    <sheetView tabSelected="1" zoomScale="90" zoomScaleNormal="90" workbookViewId="0"/>
  </sheetViews>
  <sheetFormatPr defaultRowHeight="15" x14ac:dyDescent="0.25"/>
  <cols>
    <col min="1" max="1" width="31" bestFit="1" customWidth="1"/>
    <col min="2" max="2" width="14.5703125" bestFit="1" customWidth="1"/>
    <col min="3" max="3" width="15.7109375" bestFit="1" customWidth="1"/>
    <col min="4" max="4" width="8.42578125" bestFit="1" customWidth="1"/>
    <col min="5" max="6" width="13.5703125" bestFit="1" customWidth="1"/>
    <col min="7" max="7" width="14.5703125" bestFit="1" customWidth="1"/>
    <col min="8" max="8" width="5.85546875" customWidth="1"/>
    <col min="9" max="9" width="12.42578125" bestFit="1" customWidth="1"/>
    <col min="10" max="10" width="15.140625" bestFit="1" customWidth="1"/>
    <col min="11" max="11" width="11.5703125" bestFit="1" customWidth="1"/>
    <col min="12" max="12" width="13.5703125" bestFit="1" customWidth="1"/>
  </cols>
  <sheetData>
    <row r="1" spans="1:12" x14ac:dyDescent="0.25">
      <c r="A1" s="1" t="s">
        <v>0</v>
      </c>
      <c r="B1" s="2"/>
      <c r="C1" s="2"/>
      <c r="D1" s="2"/>
      <c r="E1" s="42"/>
      <c r="F1" s="2"/>
      <c r="G1" s="2"/>
      <c r="H1" s="2"/>
      <c r="I1" s="2"/>
      <c r="J1" s="2"/>
      <c r="K1" s="2"/>
      <c r="L1" s="2"/>
    </row>
    <row r="2" spans="1:12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3</v>
      </c>
      <c r="B4" s="2"/>
      <c r="C4" s="2"/>
      <c r="D4" s="44" t="s">
        <v>50</v>
      </c>
      <c r="E4" s="44" t="s">
        <v>51</v>
      </c>
      <c r="F4" s="2"/>
      <c r="G4" s="2"/>
      <c r="H4" s="2"/>
      <c r="I4" s="2"/>
      <c r="J4" s="2"/>
      <c r="K4" s="2"/>
      <c r="L4" s="2"/>
    </row>
    <row r="5" spans="1:12" x14ac:dyDescent="0.25">
      <c r="A5" s="1" t="s">
        <v>4</v>
      </c>
      <c r="B5" s="3">
        <v>43635884.990000002</v>
      </c>
      <c r="C5" s="1" t="s">
        <v>22</v>
      </c>
      <c r="D5" s="41">
        <f>B5/$B$7</f>
        <v>0.99920274603566062</v>
      </c>
      <c r="E5" s="46">
        <f>D5*$E$7</f>
        <v>-4363588.4560342813</v>
      </c>
      <c r="F5" s="2"/>
      <c r="G5" s="2"/>
      <c r="H5" s="2"/>
      <c r="I5" s="2"/>
      <c r="J5" s="2"/>
    </row>
    <row r="6" spans="1:12" x14ac:dyDescent="0.25">
      <c r="A6" s="1" t="s">
        <v>23</v>
      </c>
      <c r="B6" s="18">
        <v>34816.639999999999</v>
      </c>
      <c r="C6" s="1" t="s">
        <v>24</v>
      </c>
      <c r="D6" s="41">
        <f>B6/$B$7</f>
        <v>7.9725396433938628E-4</v>
      </c>
      <c r="E6" s="49">
        <f>D6*$E$7</f>
        <v>-3481.6639657180785</v>
      </c>
      <c r="F6" s="42"/>
      <c r="G6" s="2"/>
      <c r="H6" s="2"/>
      <c r="I6" s="2"/>
      <c r="J6" s="2"/>
    </row>
    <row r="7" spans="1:12" ht="15.75" thickBot="1" x14ac:dyDescent="0.3">
      <c r="A7" s="1" t="s">
        <v>25</v>
      </c>
      <c r="B7" s="3">
        <v>43670701.630000003</v>
      </c>
      <c r="C7" s="2"/>
      <c r="D7" s="43">
        <f>SUM(D5:D6)</f>
        <v>1</v>
      </c>
      <c r="E7" s="45">
        <f>SUM(B14:B25)</f>
        <v>-4367070.1199999992</v>
      </c>
      <c r="F7" s="2"/>
      <c r="G7" s="2"/>
      <c r="H7" s="2"/>
      <c r="I7" s="2"/>
      <c r="J7" s="2"/>
    </row>
    <row r="8" spans="1:12" ht="15.75" thickTop="1" x14ac:dyDescent="0.25">
      <c r="A8" s="1" t="s">
        <v>6</v>
      </c>
      <c r="B8" s="4" t="s">
        <v>7</v>
      </c>
      <c r="C8" s="2"/>
      <c r="D8" s="2"/>
      <c r="E8" s="46">
        <f>SUM(E5:E6)-E7</f>
        <v>0</v>
      </c>
      <c r="F8" s="42" t="s">
        <v>52</v>
      </c>
      <c r="G8" s="2"/>
      <c r="H8" s="2"/>
      <c r="I8" s="2"/>
      <c r="J8" s="2"/>
    </row>
    <row r="9" spans="1:12" x14ac:dyDescent="0.25">
      <c r="A9" s="1" t="s">
        <v>8</v>
      </c>
      <c r="B9" s="3">
        <v>363922.51</v>
      </c>
      <c r="C9" s="2"/>
      <c r="D9" s="2"/>
      <c r="E9" s="2"/>
      <c r="F9" s="2"/>
      <c r="G9" s="19"/>
      <c r="H9" s="2"/>
      <c r="I9" s="2"/>
      <c r="J9" s="2"/>
    </row>
    <row r="10" spans="1:12" x14ac:dyDescent="0.25">
      <c r="A10" s="2"/>
      <c r="B10" s="2"/>
      <c r="C10" s="2"/>
      <c r="D10" s="2"/>
      <c r="E10" s="51" t="s">
        <v>34</v>
      </c>
      <c r="F10" s="51"/>
      <c r="G10" s="51"/>
      <c r="H10" s="2"/>
      <c r="I10" s="51" t="s">
        <v>34</v>
      </c>
      <c r="J10" s="51"/>
      <c r="K10" s="32"/>
      <c r="L10" s="2"/>
    </row>
    <row r="11" spans="1:12" x14ac:dyDescent="0.25">
      <c r="A11" s="2"/>
      <c r="B11" s="2"/>
      <c r="C11" s="2"/>
      <c r="D11" s="2"/>
      <c r="E11" s="26" t="s">
        <v>26</v>
      </c>
      <c r="F11" s="27">
        <v>4367070.12</v>
      </c>
      <c r="G11" s="24"/>
      <c r="H11" s="25"/>
      <c r="I11" s="50" t="s">
        <v>27</v>
      </c>
      <c r="J11" s="50"/>
    </row>
    <row r="12" spans="1:12" ht="61.5" customHeight="1" x14ac:dyDescent="0.25">
      <c r="A12" s="2"/>
      <c r="B12" s="6" t="s">
        <v>11</v>
      </c>
      <c r="C12" s="6" t="s">
        <v>12</v>
      </c>
      <c r="D12" s="6"/>
      <c r="E12" s="7" t="s">
        <v>28</v>
      </c>
      <c r="F12" s="7" t="s">
        <v>29</v>
      </c>
      <c r="G12" s="8" t="s">
        <v>30</v>
      </c>
      <c r="H12" s="9"/>
      <c r="I12" s="7" t="s">
        <v>31</v>
      </c>
      <c r="J12" s="7" t="s">
        <v>32</v>
      </c>
    </row>
    <row r="13" spans="1:12" x14ac:dyDescent="0.25">
      <c r="A13" s="28" t="s">
        <v>33</v>
      </c>
      <c r="B13" s="14"/>
      <c r="C13" s="29">
        <v>24382808.600000016</v>
      </c>
      <c r="D13" s="14"/>
      <c r="E13" s="30"/>
      <c r="F13" s="14"/>
      <c r="G13" s="31">
        <v>4367070.12</v>
      </c>
      <c r="H13" s="31"/>
      <c r="I13" s="14"/>
      <c r="J13" s="16">
        <v>20015738.479999974</v>
      </c>
    </row>
    <row r="14" spans="1:12" x14ac:dyDescent="0.25">
      <c r="A14" s="11">
        <v>42005</v>
      </c>
      <c r="B14" s="12">
        <v>-363922.51</v>
      </c>
      <c r="C14" s="13">
        <v>24018886.090000015</v>
      </c>
      <c r="D14" s="13"/>
      <c r="E14" s="13">
        <v>-363922.51</v>
      </c>
      <c r="F14" s="13">
        <v>363922.51</v>
      </c>
      <c r="G14" s="10">
        <v>4367070.12</v>
      </c>
      <c r="H14" s="10"/>
      <c r="I14" s="13">
        <v>-363922.51</v>
      </c>
      <c r="J14" s="13">
        <v>19651815.969999973</v>
      </c>
    </row>
    <row r="15" spans="1:12" s="22" customFormat="1" x14ac:dyDescent="0.25">
      <c r="A15" s="11">
        <v>42036</v>
      </c>
      <c r="B15" s="12">
        <v>-363922.51</v>
      </c>
      <c r="C15" s="13">
        <v>23654963.580000013</v>
      </c>
      <c r="D15" s="13"/>
      <c r="E15" s="13">
        <v>-363922.51</v>
      </c>
      <c r="F15" s="13">
        <v>363922.51</v>
      </c>
      <c r="G15" s="10">
        <v>4367070.12</v>
      </c>
      <c r="H15" s="10"/>
      <c r="I15" s="13">
        <v>-363922.51</v>
      </c>
      <c r="J15" s="13">
        <v>19287893.459999971</v>
      </c>
    </row>
    <row r="16" spans="1:12" x14ac:dyDescent="0.25">
      <c r="A16" s="11">
        <v>42064</v>
      </c>
      <c r="B16" s="12">
        <v>-363922.51</v>
      </c>
      <c r="C16" s="13">
        <v>23291041.070000011</v>
      </c>
      <c r="D16" s="13"/>
      <c r="E16" s="13">
        <v>-363922.51</v>
      </c>
      <c r="F16" s="13">
        <v>363922.51</v>
      </c>
      <c r="G16" s="10">
        <v>4367070.12</v>
      </c>
      <c r="H16" s="10"/>
      <c r="I16" s="13">
        <v>-363922.51</v>
      </c>
      <c r="J16" s="13">
        <v>18923970.949999969</v>
      </c>
    </row>
    <row r="17" spans="1:12" x14ac:dyDescent="0.25">
      <c r="A17" s="11">
        <v>42095</v>
      </c>
      <c r="B17" s="12">
        <v>-363922.51</v>
      </c>
      <c r="C17" s="13">
        <v>22927118.56000001</v>
      </c>
      <c r="D17" s="13"/>
      <c r="E17" s="13">
        <v>-363922.51</v>
      </c>
      <c r="F17" s="13">
        <v>363922.51</v>
      </c>
      <c r="G17" s="10">
        <v>4367070.12</v>
      </c>
      <c r="H17" s="10"/>
      <c r="I17" s="13">
        <v>-363922.51</v>
      </c>
      <c r="J17" s="13">
        <v>18560048.439999968</v>
      </c>
    </row>
    <row r="18" spans="1:12" s="22" customFormat="1" x14ac:dyDescent="0.25">
      <c r="A18" s="11">
        <v>42125</v>
      </c>
      <c r="B18" s="12">
        <v>-363922.51</v>
      </c>
      <c r="C18" s="13">
        <v>22563196.050000008</v>
      </c>
      <c r="D18" s="13"/>
      <c r="E18" s="13">
        <v>-363922.51</v>
      </c>
      <c r="F18" s="13">
        <v>363922.51</v>
      </c>
      <c r="G18" s="10">
        <v>4367070.12</v>
      </c>
      <c r="H18" s="10"/>
      <c r="I18" s="13">
        <v>-363922.51</v>
      </c>
      <c r="J18" s="13">
        <v>18196125.929999966</v>
      </c>
    </row>
    <row r="19" spans="1:12" x14ac:dyDescent="0.25">
      <c r="A19" s="11">
        <v>42156</v>
      </c>
      <c r="B19" s="12">
        <v>-363922.51</v>
      </c>
      <c r="C19" s="13">
        <v>22199273.540000007</v>
      </c>
      <c r="D19" s="13"/>
      <c r="E19" s="13">
        <v>-363922.51</v>
      </c>
      <c r="F19" s="13">
        <v>363922.51</v>
      </c>
      <c r="G19" s="10">
        <v>4367070.12</v>
      </c>
      <c r="H19" s="10"/>
      <c r="I19" s="13">
        <v>-363922.51</v>
      </c>
      <c r="J19" s="13">
        <v>17832203.419999965</v>
      </c>
    </row>
    <row r="20" spans="1:12" x14ac:dyDescent="0.25">
      <c r="A20" s="11">
        <v>42186</v>
      </c>
      <c r="B20" s="12">
        <v>-363922.51</v>
      </c>
      <c r="C20" s="13">
        <v>21835351.030000005</v>
      </c>
      <c r="D20" s="13"/>
      <c r="E20" s="13">
        <v>-363922.51</v>
      </c>
      <c r="F20" s="13">
        <v>363922.51</v>
      </c>
      <c r="G20" s="10">
        <v>4367070.12</v>
      </c>
      <c r="H20" s="10"/>
      <c r="I20" s="13">
        <v>-363922.51</v>
      </c>
      <c r="J20" s="13">
        <v>17468280.909999963</v>
      </c>
    </row>
    <row r="21" spans="1:12" x14ac:dyDescent="0.25">
      <c r="A21" s="11">
        <v>42217</v>
      </c>
      <c r="B21" s="12">
        <v>-363922.51</v>
      </c>
      <c r="C21" s="13">
        <v>21471428.520000003</v>
      </c>
      <c r="D21" s="13"/>
      <c r="E21" s="13">
        <v>-363922.51</v>
      </c>
      <c r="F21" s="13">
        <v>363922.51</v>
      </c>
      <c r="G21" s="10">
        <v>4367070.12</v>
      </c>
      <c r="H21" s="10"/>
      <c r="I21" s="13">
        <v>-363922.51</v>
      </c>
      <c r="J21" s="13">
        <v>17104358.399999961</v>
      </c>
    </row>
    <row r="22" spans="1:12" x14ac:dyDescent="0.25">
      <c r="A22" s="11">
        <v>42248</v>
      </c>
      <c r="B22" s="12">
        <v>-363922.51</v>
      </c>
      <c r="C22" s="13">
        <v>21107506.010000002</v>
      </c>
      <c r="D22" s="13"/>
      <c r="E22" s="13">
        <v>-363922.51</v>
      </c>
      <c r="F22" s="13">
        <v>363922.51</v>
      </c>
      <c r="G22" s="10">
        <v>4367070.12</v>
      </c>
      <c r="H22" s="10"/>
      <c r="I22" s="13">
        <v>-363922.51</v>
      </c>
      <c r="J22" s="13">
        <v>16740435.889999961</v>
      </c>
    </row>
    <row r="23" spans="1:12" x14ac:dyDescent="0.25">
      <c r="A23" s="11">
        <v>42278</v>
      </c>
      <c r="B23" s="12">
        <v>-363922.51</v>
      </c>
      <c r="C23" s="13">
        <v>20743583.5</v>
      </c>
      <c r="D23" s="13"/>
      <c r="E23" s="13">
        <v>-363922.51</v>
      </c>
      <c r="F23" s="13">
        <v>363922.51</v>
      </c>
      <c r="G23" s="10">
        <v>4367070.12</v>
      </c>
      <c r="H23" s="10"/>
      <c r="I23" s="13">
        <v>-363922.51</v>
      </c>
      <c r="J23" s="13">
        <v>16376513.379999962</v>
      </c>
    </row>
    <row r="24" spans="1:12" x14ac:dyDescent="0.25">
      <c r="A24" s="11">
        <v>42309</v>
      </c>
      <c r="B24" s="12">
        <v>-363922.51</v>
      </c>
      <c r="C24" s="13">
        <v>20379660.989999998</v>
      </c>
      <c r="D24" s="13"/>
      <c r="E24" s="13">
        <v>-363922.51</v>
      </c>
      <c r="F24" s="13">
        <v>363922.51</v>
      </c>
      <c r="G24" s="10">
        <v>4367070.12</v>
      </c>
      <c r="H24" s="10"/>
      <c r="I24" s="13">
        <v>-363922.51</v>
      </c>
      <c r="J24" s="13">
        <v>16012590.869999962</v>
      </c>
    </row>
    <row r="25" spans="1:12" x14ac:dyDescent="0.25">
      <c r="A25" s="11">
        <v>42339</v>
      </c>
      <c r="B25" s="12">
        <v>-363922.51</v>
      </c>
      <c r="C25" s="13">
        <v>20015738.479999997</v>
      </c>
      <c r="D25" s="13"/>
      <c r="E25" s="13">
        <v>-363922.51</v>
      </c>
      <c r="F25" s="13">
        <v>363922.51</v>
      </c>
      <c r="G25" s="10">
        <v>4367070.12</v>
      </c>
      <c r="H25" s="10"/>
      <c r="I25" s="13">
        <v>-363922.51</v>
      </c>
      <c r="J25" s="13">
        <v>15648668.359999962</v>
      </c>
    </row>
    <row r="26" spans="1:12" x14ac:dyDescent="0.25">
      <c r="A26" s="14" t="s">
        <v>19</v>
      </c>
      <c r="B26" s="14"/>
      <c r="C26" s="16">
        <f>C25</f>
        <v>20015738.479999997</v>
      </c>
      <c r="D26" s="16"/>
      <c r="G26" s="16">
        <f>G25</f>
        <v>4367070.12</v>
      </c>
      <c r="J26" s="16">
        <f>J25</f>
        <v>15648668.359999962</v>
      </c>
    </row>
    <row r="27" spans="1:12" x14ac:dyDescent="0.25">
      <c r="A27" s="47" t="s">
        <v>11</v>
      </c>
      <c r="B27" s="48">
        <f>SUM(B14:B25)</f>
        <v>-4367070.1199999992</v>
      </c>
    </row>
    <row r="28" spans="1:12" x14ac:dyDescent="0.25">
      <c r="A28" s="23"/>
      <c r="B28" s="20"/>
      <c r="C28" s="20"/>
      <c r="D28" s="20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3"/>
      <c r="B29" s="20"/>
      <c r="C29" s="20"/>
      <c r="D29" s="20"/>
      <c r="E29" s="2"/>
      <c r="F29" s="2"/>
      <c r="G29" s="2"/>
      <c r="H29" s="2"/>
      <c r="I29" s="2"/>
      <c r="J29" s="2"/>
      <c r="K29" s="2"/>
      <c r="L29" s="2"/>
    </row>
  </sheetData>
  <mergeCells count="3">
    <mergeCell ref="I11:J11"/>
    <mergeCell ref="E10:G10"/>
    <mergeCell ref="I10:J10"/>
  </mergeCells>
  <pageMargins left="0.7" right="0.7" top="0.75" bottom="0.75" header="0.3" footer="0.3"/>
  <pageSetup scale="84" orientation="landscape" r:id="rId1"/>
  <headerFooter>
    <oddHeader>&amp;RProvided by: Lance Gardner, Regulatory Accounting &amp;&amp; Reporting</oddHeader>
    <oddFooter>&amp;L&amp;Z&amp;F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"/>
  <sheetViews>
    <sheetView zoomScale="90" zoomScaleNormal="90" workbookViewId="0"/>
  </sheetViews>
  <sheetFormatPr defaultRowHeight="15" x14ac:dyDescent="0.25"/>
  <cols>
    <col min="1" max="1" width="32.5703125" bestFit="1" customWidth="1"/>
    <col min="2" max="2" width="15.42578125" bestFit="1" customWidth="1"/>
    <col min="3" max="3" width="13.42578125" bestFit="1" customWidth="1"/>
    <col min="4" max="4" width="6.7109375" customWidth="1"/>
    <col min="5" max="5" width="12.42578125" bestFit="1" customWidth="1"/>
    <col min="6" max="6" width="12.7109375" bestFit="1" customWidth="1"/>
    <col min="7" max="7" width="11.140625" bestFit="1" customWidth="1"/>
    <col min="8" max="8" width="6.42578125" customWidth="1"/>
    <col min="9" max="9" width="14.140625" bestFit="1" customWidth="1"/>
    <col min="10" max="10" width="11.140625" bestFit="1" customWidth="1"/>
  </cols>
  <sheetData>
    <row r="1" spans="1:11" x14ac:dyDescent="0.25">
      <c r="A1" s="1" t="s">
        <v>0</v>
      </c>
      <c r="B1" s="2"/>
      <c r="C1" s="2"/>
      <c r="D1" s="2"/>
      <c r="E1" s="42"/>
      <c r="F1" s="2"/>
      <c r="G1" s="2"/>
      <c r="H1" s="2"/>
      <c r="I1" s="2"/>
      <c r="J1" s="2"/>
    </row>
    <row r="2" spans="1:1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1" t="s">
        <v>4</v>
      </c>
      <c r="B5" s="3">
        <v>167689.46</v>
      </c>
      <c r="C5" s="1" t="s">
        <v>5</v>
      </c>
      <c r="D5" s="42" t="s">
        <v>54</v>
      </c>
      <c r="E5" s="2"/>
      <c r="F5" s="2"/>
      <c r="G5" s="2"/>
      <c r="H5" s="2"/>
      <c r="I5" s="2"/>
    </row>
    <row r="6" spans="1:11" x14ac:dyDescent="0.25">
      <c r="A6" s="1" t="s">
        <v>6</v>
      </c>
      <c r="B6" s="4" t="s">
        <v>7</v>
      </c>
      <c r="C6" s="2"/>
      <c r="D6" s="2"/>
      <c r="E6" s="2"/>
      <c r="F6" s="2"/>
      <c r="G6" s="2"/>
      <c r="H6" s="2"/>
      <c r="I6" s="2"/>
    </row>
    <row r="7" spans="1:11" x14ac:dyDescent="0.25">
      <c r="A7" s="1" t="s">
        <v>8</v>
      </c>
      <c r="B7" s="3">
        <v>1397.41</v>
      </c>
      <c r="C7" s="2"/>
      <c r="D7" s="2"/>
      <c r="E7" s="51" t="s">
        <v>5</v>
      </c>
      <c r="F7" s="51"/>
      <c r="G7" s="51"/>
      <c r="H7" s="2"/>
      <c r="I7" s="51" t="s">
        <v>5</v>
      </c>
      <c r="J7" s="51"/>
      <c r="K7" s="32"/>
    </row>
    <row r="8" spans="1:11" x14ac:dyDescent="0.25">
      <c r="A8" s="2"/>
      <c r="B8" s="2"/>
      <c r="C8" s="2"/>
      <c r="D8" s="2"/>
      <c r="E8" s="52" t="s">
        <v>9</v>
      </c>
      <c r="F8" s="52"/>
      <c r="G8" s="52"/>
      <c r="H8" s="5"/>
      <c r="I8" s="50" t="s">
        <v>10</v>
      </c>
      <c r="J8" s="50"/>
    </row>
    <row r="9" spans="1:11" ht="60" customHeight="1" x14ac:dyDescent="0.25">
      <c r="A9" s="2"/>
      <c r="B9" s="6" t="s">
        <v>11</v>
      </c>
      <c r="C9" s="6" t="s">
        <v>12</v>
      </c>
      <c r="D9" s="6"/>
      <c r="E9" s="7" t="s">
        <v>13</v>
      </c>
      <c r="F9" s="7" t="s">
        <v>14</v>
      </c>
      <c r="G9" s="8" t="s">
        <v>15</v>
      </c>
      <c r="H9" s="9"/>
      <c r="I9" s="7" t="s">
        <v>16</v>
      </c>
      <c r="J9" s="7" t="s">
        <v>17</v>
      </c>
    </row>
    <row r="10" spans="1:11" s="14" customFormat="1" x14ac:dyDescent="0.25">
      <c r="A10" s="14" t="s">
        <v>18</v>
      </c>
      <c r="C10" s="17">
        <v>93626.729999999807</v>
      </c>
      <c r="D10" s="17"/>
      <c r="G10" s="16">
        <v>16768.919999999998</v>
      </c>
      <c r="H10" s="15"/>
      <c r="I10" s="16"/>
      <c r="J10" s="16">
        <v>76857.809999999794</v>
      </c>
    </row>
    <row r="11" spans="1:11" x14ac:dyDescent="0.25">
      <c r="A11" s="11">
        <v>42005</v>
      </c>
      <c r="B11" s="12">
        <v>-1397.41</v>
      </c>
      <c r="C11" s="13">
        <v>92229.319999999803</v>
      </c>
      <c r="D11" s="13"/>
      <c r="E11" s="13">
        <v>-1397.41</v>
      </c>
      <c r="F11" s="13">
        <v>1397.41</v>
      </c>
      <c r="G11" s="10">
        <v>16768.919999999998</v>
      </c>
      <c r="H11" s="10"/>
      <c r="I11" s="13">
        <v>-1397.41</v>
      </c>
      <c r="J11" s="13">
        <v>75460.39999999979</v>
      </c>
    </row>
    <row r="12" spans="1:11" x14ac:dyDescent="0.25">
      <c r="A12" s="11">
        <v>42036</v>
      </c>
      <c r="B12" s="12">
        <v>-1397.41</v>
      </c>
      <c r="C12" s="13">
        <v>90831.9099999998</v>
      </c>
      <c r="D12" s="13"/>
      <c r="E12" s="13">
        <v>-1397.41</v>
      </c>
      <c r="F12" s="13">
        <v>1397.41</v>
      </c>
      <c r="G12" s="10">
        <v>16768.919999999998</v>
      </c>
      <c r="H12" s="10"/>
      <c r="I12" s="13">
        <v>-1397.41</v>
      </c>
      <c r="J12" s="13">
        <v>74062.989999999787</v>
      </c>
    </row>
    <row r="13" spans="1:11" x14ac:dyDescent="0.25">
      <c r="A13" s="11">
        <v>42064</v>
      </c>
      <c r="B13" s="12">
        <v>-1397.41</v>
      </c>
      <c r="C13" s="13">
        <v>89434.499999999796</v>
      </c>
      <c r="D13" s="13"/>
      <c r="E13" s="13">
        <v>-1397.41</v>
      </c>
      <c r="F13" s="13">
        <v>1397.41</v>
      </c>
      <c r="G13" s="10">
        <v>16768.919999999998</v>
      </c>
      <c r="H13" s="10"/>
      <c r="I13" s="13">
        <v>-1397.41</v>
      </c>
      <c r="J13" s="13">
        <v>72665.579999999783</v>
      </c>
    </row>
    <row r="14" spans="1:11" x14ac:dyDescent="0.25">
      <c r="A14" s="11">
        <v>42095</v>
      </c>
      <c r="B14" s="12">
        <v>-1397.41</v>
      </c>
      <c r="C14" s="13">
        <v>88037.089999999793</v>
      </c>
      <c r="D14" s="13"/>
      <c r="E14" s="13">
        <v>-1397.41</v>
      </c>
      <c r="F14" s="13">
        <v>1397.41</v>
      </c>
      <c r="G14" s="10">
        <v>16768.919999999998</v>
      </c>
      <c r="H14" s="10"/>
      <c r="I14" s="13">
        <v>-1397.41</v>
      </c>
      <c r="J14" s="13">
        <v>71268.16999999978</v>
      </c>
    </row>
    <row r="15" spans="1:11" x14ac:dyDescent="0.25">
      <c r="A15" s="11">
        <v>42125</v>
      </c>
      <c r="B15" s="12">
        <v>-1397.41</v>
      </c>
      <c r="C15" s="13">
        <v>86639.679999999789</v>
      </c>
      <c r="D15" s="13"/>
      <c r="E15" s="13">
        <v>-1397.41</v>
      </c>
      <c r="F15" s="13">
        <v>1397.41</v>
      </c>
      <c r="G15" s="10">
        <v>16768.919999999998</v>
      </c>
      <c r="H15" s="10"/>
      <c r="I15" s="13">
        <v>-1397.41</v>
      </c>
      <c r="J15" s="13">
        <v>69870.759999999776</v>
      </c>
    </row>
    <row r="16" spans="1:11" x14ac:dyDescent="0.25">
      <c r="A16" s="11">
        <v>42156</v>
      </c>
      <c r="B16" s="12">
        <v>-1397.41</v>
      </c>
      <c r="C16" s="13">
        <v>85242.269999999786</v>
      </c>
      <c r="D16" s="13"/>
      <c r="E16" s="13">
        <v>-1397.41</v>
      </c>
      <c r="F16" s="13">
        <v>1397.41</v>
      </c>
      <c r="G16" s="10">
        <v>16768.919999999998</v>
      </c>
      <c r="H16" s="10"/>
      <c r="I16" s="13">
        <v>-1397.41</v>
      </c>
      <c r="J16" s="13">
        <v>68473.349999999773</v>
      </c>
    </row>
    <row r="17" spans="1:10" x14ac:dyDescent="0.25">
      <c r="A17" s="11">
        <v>42186</v>
      </c>
      <c r="B17" s="12">
        <v>-1397.41</v>
      </c>
      <c r="C17" s="13">
        <v>83844.859999999782</v>
      </c>
      <c r="D17" s="13"/>
      <c r="E17" s="13">
        <v>-1397.41</v>
      </c>
      <c r="F17" s="13">
        <v>1397.41</v>
      </c>
      <c r="G17" s="10">
        <v>16768.919999999998</v>
      </c>
      <c r="H17" s="10"/>
      <c r="I17" s="13">
        <v>-1397.41</v>
      </c>
      <c r="J17" s="13">
        <v>67075.939999999769</v>
      </c>
    </row>
    <row r="18" spans="1:10" x14ac:dyDescent="0.25">
      <c r="A18" s="11">
        <v>42217</v>
      </c>
      <c r="B18" s="12">
        <v>-1397.41</v>
      </c>
      <c r="C18" s="13">
        <v>82447.449999999779</v>
      </c>
      <c r="D18" s="13"/>
      <c r="E18" s="13">
        <v>-1397.41</v>
      </c>
      <c r="F18" s="13">
        <v>1397.41</v>
      </c>
      <c r="G18" s="10">
        <v>16768.919999999998</v>
      </c>
      <c r="H18" s="10"/>
      <c r="I18" s="13">
        <v>-1397.41</v>
      </c>
      <c r="J18" s="13">
        <v>65678.529999999766</v>
      </c>
    </row>
    <row r="19" spans="1:10" x14ac:dyDescent="0.25">
      <c r="A19" s="11">
        <v>42248</v>
      </c>
      <c r="B19" s="12">
        <v>-1397.41</v>
      </c>
      <c r="C19" s="13">
        <v>81050.039999999775</v>
      </c>
      <c r="D19" s="13"/>
      <c r="E19" s="13">
        <v>-1397.41</v>
      </c>
      <c r="F19" s="13">
        <v>1397.41</v>
      </c>
      <c r="G19" s="10">
        <v>16768.919999999998</v>
      </c>
      <c r="H19" s="10"/>
      <c r="I19" s="13">
        <v>-1397.41</v>
      </c>
      <c r="J19" s="13">
        <v>64281.119999999763</v>
      </c>
    </row>
    <row r="20" spans="1:10" x14ac:dyDescent="0.25">
      <c r="A20" s="11">
        <v>42278</v>
      </c>
      <c r="B20" s="12">
        <v>-1397.41</v>
      </c>
      <c r="C20" s="13">
        <v>79652.629999999772</v>
      </c>
      <c r="D20" s="13"/>
      <c r="E20" s="13">
        <v>-1397.41</v>
      </c>
      <c r="F20" s="13">
        <v>1397.41</v>
      </c>
      <c r="G20" s="10">
        <v>16768.919999999998</v>
      </c>
      <c r="H20" s="10"/>
      <c r="I20" s="13">
        <v>-1397.41</v>
      </c>
      <c r="J20" s="13">
        <v>62883.709999999759</v>
      </c>
    </row>
    <row r="21" spans="1:10" x14ac:dyDescent="0.25">
      <c r="A21" s="11">
        <v>42309</v>
      </c>
      <c r="B21" s="12">
        <v>-1397.41</v>
      </c>
      <c r="C21" s="13">
        <v>78255.219999999768</v>
      </c>
      <c r="D21" s="13"/>
      <c r="E21" s="13">
        <v>-1397.41</v>
      </c>
      <c r="F21" s="13">
        <v>1397.41</v>
      </c>
      <c r="G21" s="10">
        <v>16768.919999999998</v>
      </c>
      <c r="H21" s="10"/>
      <c r="I21" s="13">
        <v>-1397.41</v>
      </c>
      <c r="J21" s="13">
        <v>61486.299999999756</v>
      </c>
    </row>
    <row r="22" spans="1:10" x14ac:dyDescent="0.25">
      <c r="A22" s="11">
        <v>42339</v>
      </c>
      <c r="B22" s="12">
        <v>-1397.41</v>
      </c>
      <c r="C22" s="13">
        <v>76857.809999999765</v>
      </c>
      <c r="D22" s="13"/>
      <c r="E22" s="13">
        <v>-1397.41</v>
      </c>
      <c r="F22" s="13">
        <v>1397.41</v>
      </c>
      <c r="G22" s="10">
        <v>16768.919999999998</v>
      </c>
      <c r="H22" s="10"/>
      <c r="I22" s="13">
        <v>-1397.41</v>
      </c>
      <c r="J22" s="13">
        <v>60088.889999999752</v>
      </c>
    </row>
    <row r="23" spans="1:10" x14ac:dyDescent="0.25">
      <c r="A23" s="14" t="s">
        <v>19</v>
      </c>
      <c r="B23" s="14"/>
      <c r="C23" s="16">
        <f>C22</f>
        <v>76857.809999999765</v>
      </c>
      <c r="D23" s="16"/>
      <c r="G23" s="16">
        <f>G22</f>
        <v>16768.919999999998</v>
      </c>
      <c r="J23" s="16">
        <f>J22</f>
        <v>60088.889999999752</v>
      </c>
    </row>
    <row r="24" spans="1:10" x14ac:dyDescent="0.25">
      <c r="A24" s="47" t="s">
        <v>11</v>
      </c>
      <c r="B24" s="48">
        <f>SUM(B11:B22)</f>
        <v>-16768.920000000002</v>
      </c>
    </row>
  </sheetData>
  <mergeCells count="4">
    <mergeCell ref="E8:G8"/>
    <mergeCell ref="I8:J8"/>
    <mergeCell ref="E7:G7"/>
    <mergeCell ref="I7:J7"/>
  </mergeCells>
  <pageMargins left="0.7" right="0.7" top="0.75" bottom="0.75" header="0.3" footer="0.3"/>
  <pageSetup scale="89" orientation="landscape" r:id="rId1"/>
  <headerFooter>
    <oddHeader>&amp;RProvided by: Lance Gardner, Regulatory Accounting &amp;&amp; Reporting</oddHeader>
    <oddFooter>&amp;L&amp;Z&amp;F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7"/>
  <sheetViews>
    <sheetView zoomScale="90" zoomScaleNormal="90" workbookViewId="0"/>
  </sheetViews>
  <sheetFormatPr defaultRowHeight="15" x14ac:dyDescent="0.25"/>
  <cols>
    <col min="1" max="1" width="31" bestFit="1" customWidth="1"/>
    <col min="2" max="2" width="15.28515625" bestFit="1" customWidth="1"/>
    <col min="3" max="3" width="15" bestFit="1" customWidth="1"/>
    <col min="4" max="4" width="6.140625" customWidth="1"/>
    <col min="5" max="5" width="11.5703125" bestFit="1" customWidth="1"/>
    <col min="6" max="6" width="12.42578125" customWidth="1"/>
    <col min="7" max="7" width="14.7109375" bestFit="1" customWidth="1"/>
    <col min="8" max="8" width="4.28515625" customWidth="1"/>
    <col min="9" max="9" width="12.85546875" customWidth="1"/>
    <col min="10" max="10" width="14.85546875" bestFit="1" customWidth="1"/>
  </cols>
  <sheetData>
    <row r="1" spans="1:11" x14ac:dyDescent="0.25">
      <c r="A1" s="1" t="s">
        <v>0</v>
      </c>
      <c r="B1" s="2"/>
      <c r="C1" s="2"/>
      <c r="D1" s="2"/>
      <c r="E1" s="42"/>
      <c r="F1" s="2"/>
      <c r="G1" s="2"/>
      <c r="H1" s="2"/>
      <c r="I1" s="2"/>
      <c r="J1" s="2"/>
      <c r="K1" s="2"/>
    </row>
    <row r="2" spans="1:1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1" t="s">
        <v>4</v>
      </c>
      <c r="B5" s="3">
        <v>23540332.789999999</v>
      </c>
      <c r="C5" s="1" t="s">
        <v>22</v>
      </c>
      <c r="D5" s="42" t="s">
        <v>53</v>
      </c>
      <c r="E5" s="2"/>
      <c r="F5" s="2"/>
      <c r="G5" s="2"/>
      <c r="H5" s="2"/>
      <c r="I5" s="2"/>
      <c r="J5" s="2"/>
    </row>
    <row r="6" spans="1:11" x14ac:dyDescent="0.25">
      <c r="A6" s="1" t="s">
        <v>6</v>
      </c>
      <c r="B6" s="4" t="s">
        <v>7</v>
      </c>
      <c r="C6" s="2"/>
      <c r="D6" s="2"/>
      <c r="E6" s="2"/>
      <c r="F6" s="2"/>
      <c r="G6" s="2"/>
      <c r="H6" s="2"/>
      <c r="I6" s="2"/>
      <c r="J6" s="2"/>
    </row>
    <row r="7" spans="1:11" x14ac:dyDescent="0.25">
      <c r="A7" s="1" t="s">
        <v>8</v>
      </c>
      <c r="B7" s="3">
        <v>196169.44</v>
      </c>
      <c r="C7" s="2"/>
      <c r="D7" s="2"/>
      <c r="E7" s="2"/>
      <c r="F7" s="2"/>
      <c r="G7" s="2"/>
      <c r="H7" s="2"/>
      <c r="I7" s="2"/>
      <c r="J7" s="2"/>
    </row>
    <row r="8" spans="1:11" x14ac:dyDescent="0.25">
      <c r="A8" s="2"/>
      <c r="B8" s="2"/>
      <c r="C8" s="2"/>
      <c r="D8" s="2"/>
      <c r="E8" s="53" t="s">
        <v>22</v>
      </c>
      <c r="F8" s="53"/>
      <c r="G8" s="53"/>
      <c r="H8" s="2"/>
      <c r="I8" s="53" t="s">
        <v>22</v>
      </c>
      <c r="J8" s="53"/>
      <c r="K8" s="2"/>
    </row>
    <row r="9" spans="1:11" x14ac:dyDescent="0.25">
      <c r="A9" s="2"/>
      <c r="B9" s="2"/>
      <c r="C9" s="2"/>
      <c r="D9" s="2"/>
      <c r="E9" s="52" t="s">
        <v>37</v>
      </c>
      <c r="F9" s="52"/>
      <c r="G9" s="52"/>
      <c r="H9" s="5"/>
      <c r="I9" s="50" t="s">
        <v>43</v>
      </c>
      <c r="J9" s="50"/>
      <c r="K9" s="2"/>
    </row>
    <row r="10" spans="1:11" ht="63.75" customHeight="1" x14ac:dyDescent="0.25">
      <c r="A10" s="2"/>
      <c r="B10" s="6" t="s">
        <v>11</v>
      </c>
      <c r="C10" s="6" t="s">
        <v>12</v>
      </c>
      <c r="D10" s="6"/>
      <c r="E10" s="7" t="s">
        <v>38</v>
      </c>
      <c r="F10" s="7" t="s">
        <v>39</v>
      </c>
      <c r="G10" s="8" t="s">
        <v>40</v>
      </c>
      <c r="H10" s="9"/>
      <c r="I10" s="7" t="s">
        <v>41</v>
      </c>
      <c r="J10" s="7" t="s">
        <v>42</v>
      </c>
      <c r="K10" s="2"/>
    </row>
    <row r="11" spans="1:11" x14ac:dyDescent="0.25">
      <c r="A11" s="34" t="s">
        <v>33</v>
      </c>
      <c r="B11" s="35">
        <v>13143352.469999963</v>
      </c>
      <c r="C11" s="34"/>
      <c r="D11" s="34"/>
      <c r="E11" s="36"/>
      <c r="F11" s="34"/>
      <c r="G11" s="36">
        <v>2354033.2799999998</v>
      </c>
      <c r="H11" s="37"/>
      <c r="I11" s="34"/>
      <c r="J11" s="36">
        <v>10789319.189999985</v>
      </c>
      <c r="K11" s="21"/>
    </row>
    <row r="12" spans="1:11" x14ac:dyDescent="0.25">
      <c r="A12" s="11">
        <v>42005</v>
      </c>
      <c r="B12" s="12">
        <v>-196169.44</v>
      </c>
      <c r="C12" s="13">
        <v>12947183.029999964</v>
      </c>
      <c r="D12" s="13"/>
      <c r="E12" s="13">
        <v>-196169.44</v>
      </c>
      <c r="F12" s="13">
        <v>196169.44</v>
      </c>
      <c r="G12" s="10">
        <v>2354033.2799999998</v>
      </c>
      <c r="H12" s="10"/>
      <c r="I12" s="13">
        <v>-196169.44</v>
      </c>
      <c r="J12" s="13">
        <v>10593149.749999985</v>
      </c>
      <c r="K12" s="2"/>
    </row>
    <row r="13" spans="1:11" s="22" customFormat="1" x14ac:dyDescent="0.25">
      <c r="A13" s="11">
        <v>42036</v>
      </c>
      <c r="B13" s="12">
        <v>-196169.44</v>
      </c>
      <c r="C13" s="13">
        <v>12751013.589999964</v>
      </c>
      <c r="D13" s="13"/>
      <c r="E13" s="13">
        <v>-196169.44</v>
      </c>
      <c r="F13" s="13">
        <v>196169.44</v>
      </c>
      <c r="G13" s="10">
        <v>2354033.2799999998</v>
      </c>
      <c r="H13" s="10"/>
      <c r="I13" s="13">
        <v>-196169.44</v>
      </c>
      <c r="J13" s="13">
        <v>10396980.309999986</v>
      </c>
      <c r="K13" s="33"/>
    </row>
    <row r="14" spans="1:11" x14ac:dyDescent="0.25">
      <c r="A14" s="11">
        <v>42064</v>
      </c>
      <c r="B14" s="12">
        <v>-196169.44</v>
      </c>
      <c r="C14" s="13">
        <v>12554844.149999965</v>
      </c>
      <c r="D14" s="13"/>
      <c r="E14" s="13">
        <v>-196169.44</v>
      </c>
      <c r="F14" s="13">
        <v>196169.44</v>
      </c>
      <c r="G14" s="10">
        <v>2354033.2799999998</v>
      </c>
      <c r="H14" s="10"/>
      <c r="I14" s="13">
        <v>-196169.44</v>
      </c>
      <c r="J14" s="13">
        <v>10200810.869999986</v>
      </c>
      <c r="K14" s="2"/>
    </row>
    <row r="15" spans="1:11" x14ac:dyDescent="0.25">
      <c r="A15" s="11">
        <v>42095</v>
      </c>
      <c r="B15" s="12">
        <v>-196169.44</v>
      </c>
      <c r="C15" s="13">
        <v>12358674.709999966</v>
      </c>
      <c r="D15" s="13"/>
      <c r="E15" s="13">
        <v>-196169.44</v>
      </c>
      <c r="F15" s="13">
        <v>196169.44</v>
      </c>
      <c r="G15" s="10">
        <v>2354033.2799999998</v>
      </c>
      <c r="H15" s="10"/>
      <c r="I15" s="13">
        <v>-196169.44</v>
      </c>
      <c r="J15" s="13">
        <v>10004641.429999987</v>
      </c>
      <c r="K15" s="2"/>
    </row>
    <row r="16" spans="1:11" s="22" customFormat="1" x14ac:dyDescent="0.25">
      <c r="A16" s="11">
        <v>42125</v>
      </c>
      <c r="B16" s="12">
        <v>-196169.44</v>
      </c>
      <c r="C16" s="13">
        <v>12162505.269999966</v>
      </c>
      <c r="D16" s="13"/>
      <c r="E16" s="13">
        <v>-196169.44</v>
      </c>
      <c r="F16" s="13">
        <v>196169.44</v>
      </c>
      <c r="G16" s="10">
        <v>2354033.2799999998</v>
      </c>
      <c r="H16" s="10"/>
      <c r="I16" s="13">
        <v>-196169.44</v>
      </c>
      <c r="J16" s="13">
        <v>9808471.9899999872</v>
      </c>
      <c r="K16" s="33"/>
    </row>
    <row r="17" spans="1:11" x14ac:dyDescent="0.25">
      <c r="A17" s="11">
        <v>42156</v>
      </c>
      <c r="B17" s="12">
        <v>-196169.44</v>
      </c>
      <c r="C17" s="13">
        <v>11966335.829999967</v>
      </c>
      <c r="D17" s="13"/>
      <c r="E17" s="13">
        <v>-196169.44</v>
      </c>
      <c r="F17" s="13">
        <v>196169.44</v>
      </c>
      <c r="G17" s="10">
        <v>2354033.2799999998</v>
      </c>
      <c r="H17" s="10"/>
      <c r="I17" s="13">
        <v>-196169.44</v>
      </c>
      <c r="J17" s="13">
        <v>9612302.5499999877</v>
      </c>
      <c r="K17" s="2"/>
    </row>
    <row r="18" spans="1:11" x14ac:dyDescent="0.25">
      <c r="A18" s="11">
        <v>42186</v>
      </c>
      <c r="B18" s="12">
        <v>-196169.44</v>
      </c>
      <c r="C18" s="13">
        <v>11770166.389999967</v>
      </c>
      <c r="D18" s="13"/>
      <c r="E18" s="13">
        <v>-196169.44</v>
      </c>
      <c r="F18" s="13">
        <v>196169.44</v>
      </c>
      <c r="G18" s="10">
        <v>2354033.2799999998</v>
      </c>
      <c r="H18" s="10"/>
      <c r="I18" s="13">
        <v>-196169.44</v>
      </c>
      <c r="J18" s="13">
        <v>9416133.1099999882</v>
      </c>
      <c r="K18" s="2"/>
    </row>
    <row r="19" spans="1:11" x14ac:dyDescent="0.25">
      <c r="A19" s="11">
        <v>42217</v>
      </c>
      <c r="B19" s="12">
        <v>-196169.44</v>
      </c>
      <c r="C19" s="13">
        <v>11573996.949999968</v>
      </c>
      <c r="D19" s="13"/>
      <c r="E19" s="13">
        <v>-196169.44</v>
      </c>
      <c r="F19" s="13">
        <v>196169.44</v>
      </c>
      <c r="G19" s="10">
        <v>2354033.2799999998</v>
      </c>
      <c r="H19" s="10"/>
      <c r="I19" s="13">
        <v>-196169.44</v>
      </c>
      <c r="J19" s="13">
        <v>9219963.6699999887</v>
      </c>
      <c r="K19" s="2"/>
    </row>
    <row r="20" spans="1:11" x14ac:dyDescent="0.25">
      <c r="A20" s="11">
        <v>42248</v>
      </c>
      <c r="B20" s="12">
        <v>-196169.44</v>
      </c>
      <c r="C20" s="13">
        <v>11377827.509999968</v>
      </c>
      <c r="D20" s="13"/>
      <c r="E20" s="13">
        <v>-196169.44</v>
      </c>
      <c r="F20" s="13">
        <v>196169.44</v>
      </c>
      <c r="G20" s="10">
        <v>2354033.2799999998</v>
      </c>
      <c r="H20" s="10"/>
      <c r="I20" s="13">
        <v>-196169.44</v>
      </c>
      <c r="J20" s="13">
        <v>9023794.2299999893</v>
      </c>
      <c r="K20" s="2"/>
    </row>
    <row r="21" spans="1:11" x14ac:dyDescent="0.25">
      <c r="A21" s="11">
        <v>42278</v>
      </c>
      <c r="B21" s="12">
        <v>-196169.44</v>
      </c>
      <c r="C21" s="13">
        <v>11181658.069999969</v>
      </c>
      <c r="D21" s="13"/>
      <c r="E21" s="13">
        <v>-196169.44</v>
      </c>
      <c r="F21" s="13">
        <v>196169.44</v>
      </c>
      <c r="G21" s="10">
        <v>2354033.2799999998</v>
      </c>
      <c r="H21" s="10"/>
      <c r="I21" s="13">
        <v>-196169.44</v>
      </c>
      <c r="J21" s="13">
        <v>8827624.7899999898</v>
      </c>
      <c r="K21" s="2"/>
    </row>
    <row r="22" spans="1:11" x14ac:dyDescent="0.25">
      <c r="A22" s="11">
        <v>42309</v>
      </c>
      <c r="B22" s="12">
        <v>-196169.44</v>
      </c>
      <c r="C22" s="13">
        <v>10985488.629999969</v>
      </c>
      <c r="D22" s="13"/>
      <c r="E22" s="13">
        <v>-196169.44</v>
      </c>
      <c r="F22" s="13">
        <v>196169.44</v>
      </c>
      <c r="G22" s="10">
        <v>2354033.2799999998</v>
      </c>
      <c r="H22" s="10"/>
      <c r="I22" s="13">
        <v>-196169.44</v>
      </c>
      <c r="J22" s="13">
        <v>8631455.3499999903</v>
      </c>
      <c r="K22" s="2"/>
    </row>
    <row r="23" spans="1:11" x14ac:dyDescent="0.25">
      <c r="A23" s="11">
        <v>42339</v>
      </c>
      <c r="B23" s="12">
        <v>-196169.44</v>
      </c>
      <c r="C23" s="13">
        <v>10789319.18999997</v>
      </c>
      <c r="D23" s="13"/>
      <c r="E23" s="13">
        <v>-196169.44</v>
      </c>
      <c r="F23" s="13">
        <v>196169.44</v>
      </c>
      <c r="G23" s="10">
        <v>2354033.2799999998</v>
      </c>
      <c r="H23" s="10"/>
      <c r="I23" s="13">
        <v>-196169.44</v>
      </c>
      <c r="J23" s="13">
        <v>8435285.9099999908</v>
      </c>
      <c r="K23" s="2"/>
    </row>
    <row r="24" spans="1:11" x14ac:dyDescent="0.25">
      <c r="A24" s="14" t="s">
        <v>19</v>
      </c>
      <c r="B24" s="14"/>
      <c r="C24" s="16">
        <f>C23</f>
        <v>10789319.18999997</v>
      </c>
      <c r="D24" s="16"/>
      <c r="G24" s="16">
        <f>G23</f>
        <v>2354033.2799999998</v>
      </c>
      <c r="J24" s="16">
        <f>J23</f>
        <v>8435285.9099999908</v>
      </c>
      <c r="K24" s="2"/>
    </row>
    <row r="25" spans="1:11" x14ac:dyDescent="0.25">
      <c r="A25" s="47" t="s">
        <v>11</v>
      </c>
      <c r="B25" s="48">
        <f>SUM(B12:B23)</f>
        <v>-2354033.2799999998</v>
      </c>
      <c r="K25" s="2"/>
    </row>
    <row r="26" spans="1:11" x14ac:dyDescent="0.2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4">
    <mergeCell ref="E9:G9"/>
    <mergeCell ref="I9:J9"/>
    <mergeCell ref="I8:J8"/>
    <mergeCell ref="E8:G8"/>
  </mergeCells>
  <pageMargins left="0.7" right="0.7" top="0.75" bottom="0.75" header="0.3" footer="0.3"/>
  <pageSetup scale="88" orientation="landscape" r:id="rId1"/>
  <headerFooter>
    <oddHeader>&amp;RProvided by: Lance Gardner, Regulatory Accounting &amp;&amp; Reporting</oddHead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9"/>
  <sheetViews>
    <sheetView zoomScale="90" zoomScaleNormal="90" workbookViewId="0"/>
  </sheetViews>
  <sheetFormatPr defaultRowHeight="15" x14ac:dyDescent="0.25"/>
  <cols>
    <col min="1" max="1" width="31" bestFit="1" customWidth="1"/>
    <col min="2" max="2" width="14.5703125" bestFit="1" customWidth="1"/>
    <col min="3" max="3" width="15" bestFit="1" customWidth="1"/>
    <col min="4" max="4" width="7.42578125" bestFit="1" customWidth="1"/>
    <col min="5" max="6" width="13.5703125" bestFit="1" customWidth="1"/>
    <col min="7" max="7" width="13.85546875" bestFit="1" customWidth="1"/>
    <col min="8" max="8" width="5.5703125" customWidth="1"/>
    <col min="9" max="9" width="12.42578125" bestFit="1" customWidth="1"/>
    <col min="10" max="10" width="15" bestFit="1" customWidth="1"/>
    <col min="11" max="11" width="13.140625" customWidth="1"/>
    <col min="12" max="12" width="13.5703125" bestFit="1" customWidth="1"/>
  </cols>
  <sheetData>
    <row r="1" spans="1:12" x14ac:dyDescent="0.25">
      <c r="A1" s="1" t="s">
        <v>44</v>
      </c>
      <c r="B1" s="2"/>
      <c r="C1" s="2"/>
      <c r="D1" s="2"/>
      <c r="E1" s="42"/>
      <c r="F1" s="2"/>
      <c r="G1" s="2"/>
      <c r="H1" s="2"/>
      <c r="I1" s="2"/>
      <c r="J1" s="2"/>
      <c r="K1" s="2"/>
      <c r="L1" s="2"/>
    </row>
    <row r="2" spans="1:12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45</v>
      </c>
      <c r="B4" s="2"/>
      <c r="C4" s="2"/>
      <c r="D4" s="44" t="s">
        <v>50</v>
      </c>
      <c r="E4" s="44" t="s">
        <v>51</v>
      </c>
      <c r="F4" s="2"/>
      <c r="G4" s="2"/>
      <c r="H4" s="2"/>
      <c r="I4" s="2"/>
      <c r="J4" s="2"/>
      <c r="K4" s="2"/>
      <c r="L4" s="2"/>
    </row>
    <row r="5" spans="1:12" x14ac:dyDescent="0.25">
      <c r="A5" s="1" t="s">
        <v>4</v>
      </c>
      <c r="B5" s="3">
        <v>56472842.899999999</v>
      </c>
      <c r="C5" s="1" t="s">
        <v>22</v>
      </c>
      <c r="D5" s="41">
        <f>B5/$B$7</f>
        <v>0.98665341048152244</v>
      </c>
      <c r="E5" s="46">
        <f>D5*$E$7</f>
        <v>-5647284.2090944219</v>
      </c>
      <c r="F5" s="2"/>
      <c r="G5" s="2"/>
      <c r="H5" s="2"/>
      <c r="I5" s="2"/>
      <c r="J5" s="2"/>
    </row>
    <row r="6" spans="1:12" x14ac:dyDescent="0.25">
      <c r="A6" s="1" t="s">
        <v>23</v>
      </c>
      <c r="B6" s="18">
        <v>763915.52</v>
      </c>
      <c r="C6" s="1" t="s">
        <v>24</v>
      </c>
      <c r="D6" s="41">
        <f>B6/$B$7</f>
        <v>1.3346589518477486E-2</v>
      </c>
      <c r="E6" s="49">
        <f>D6*$E$7</f>
        <v>-76391.550905579672</v>
      </c>
      <c r="F6" s="42"/>
      <c r="G6" s="2"/>
      <c r="H6" s="2"/>
      <c r="I6" s="2"/>
      <c r="J6" s="2"/>
    </row>
    <row r="7" spans="1:12" ht="15.75" thickBot="1" x14ac:dyDescent="0.3">
      <c r="A7" s="1" t="s">
        <v>25</v>
      </c>
      <c r="B7" s="3">
        <v>57236758.420000002</v>
      </c>
      <c r="C7" s="2"/>
      <c r="D7" s="43">
        <f>SUM(D5:D6)</f>
        <v>0.99999999999999989</v>
      </c>
      <c r="E7" s="45">
        <f>SUM(B14:B25)</f>
        <v>-5723675.7600000016</v>
      </c>
      <c r="F7" s="2"/>
      <c r="G7" s="2"/>
      <c r="H7" s="2"/>
      <c r="I7" s="2"/>
      <c r="J7" s="2"/>
    </row>
    <row r="8" spans="1:12" ht="15.75" thickTop="1" x14ac:dyDescent="0.25">
      <c r="A8" s="1" t="s">
        <v>6</v>
      </c>
      <c r="B8" s="4" t="s">
        <v>7</v>
      </c>
      <c r="C8" s="2"/>
      <c r="D8" s="2"/>
      <c r="E8" s="46">
        <f>SUM(E5:E6)-E7</f>
        <v>0</v>
      </c>
      <c r="F8" s="42" t="s">
        <v>52</v>
      </c>
      <c r="G8" s="2"/>
      <c r="H8" s="2"/>
      <c r="I8" s="2"/>
      <c r="J8" s="2"/>
    </row>
    <row r="9" spans="1:12" x14ac:dyDescent="0.25">
      <c r="A9" s="1" t="s">
        <v>8</v>
      </c>
      <c r="B9" s="3">
        <v>476972.98</v>
      </c>
      <c r="C9" s="2"/>
      <c r="D9" s="2"/>
      <c r="E9" s="2"/>
      <c r="F9" s="2"/>
      <c r="G9" s="2"/>
      <c r="H9" s="2"/>
      <c r="I9" s="2"/>
      <c r="J9" s="2"/>
    </row>
    <row r="10" spans="1:12" x14ac:dyDescent="0.25">
      <c r="A10" s="2"/>
      <c r="B10" s="2"/>
      <c r="C10" s="2"/>
      <c r="D10" s="2"/>
      <c r="E10" s="51" t="s">
        <v>34</v>
      </c>
      <c r="F10" s="51"/>
      <c r="G10" s="51"/>
      <c r="H10" s="21"/>
      <c r="I10" s="51" t="s">
        <v>34</v>
      </c>
      <c r="J10" s="51"/>
      <c r="K10" s="2"/>
      <c r="L10" s="2"/>
    </row>
    <row r="11" spans="1:12" x14ac:dyDescent="0.25">
      <c r="A11" s="2"/>
      <c r="B11" s="2"/>
      <c r="C11" s="2"/>
      <c r="D11" s="2"/>
      <c r="E11" s="52" t="s">
        <v>46</v>
      </c>
      <c r="F11" s="52"/>
      <c r="G11" s="52"/>
      <c r="I11" s="50" t="s">
        <v>47</v>
      </c>
      <c r="J11" s="50"/>
    </row>
    <row r="12" spans="1:12" ht="62.25" customHeight="1" x14ac:dyDescent="0.25">
      <c r="A12" s="2"/>
      <c r="B12" s="6" t="s">
        <v>11</v>
      </c>
      <c r="C12" s="6" t="s">
        <v>12</v>
      </c>
      <c r="D12" s="6"/>
      <c r="E12" s="7" t="s">
        <v>28</v>
      </c>
      <c r="F12" s="7" t="s">
        <v>29</v>
      </c>
      <c r="G12" s="8" t="s">
        <v>30</v>
      </c>
      <c r="H12" s="9"/>
      <c r="I12" s="7" t="s">
        <v>31</v>
      </c>
      <c r="J12" s="7" t="s">
        <v>32</v>
      </c>
    </row>
    <row r="13" spans="1:12" x14ac:dyDescent="0.25">
      <c r="A13" s="28" t="s">
        <v>33</v>
      </c>
      <c r="B13" s="40">
        <v>31957190.480000161</v>
      </c>
      <c r="C13" s="14"/>
      <c r="D13" s="14"/>
      <c r="E13" s="30"/>
      <c r="F13" s="14"/>
      <c r="G13" s="30">
        <v>5723675.7599999998</v>
      </c>
      <c r="H13" s="31"/>
      <c r="I13" s="14"/>
      <c r="J13" s="16">
        <v>26233514.720000118</v>
      </c>
    </row>
    <row r="14" spans="1:12" x14ac:dyDescent="0.25">
      <c r="A14" s="11">
        <v>42005</v>
      </c>
      <c r="B14" s="12">
        <v>-476972.98</v>
      </c>
      <c r="C14" s="13">
        <v>31480217.50000016</v>
      </c>
      <c r="D14" s="13"/>
      <c r="E14" s="13">
        <v>-476972.98</v>
      </c>
      <c r="F14" s="13">
        <v>476972.98</v>
      </c>
      <c r="G14" s="10">
        <v>5723675.7599999998</v>
      </c>
      <c r="H14" s="10"/>
      <c r="I14" s="13">
        <v>-476972.98</v>
      </c>
      <c r="J14" s="13">
        <v>25756541.740000118</v>
      </c>
    </row>
    <row r="15" spans="1:12" s="22" customFormat="1" x14ac:dyDescent="0.25">
      <c r="A15" s="11">
        <v>42036</v>
      </c>
      <c r="B15" s="12">
        <v>-476972.98</v>
      </c>
      <c r="C15" s="13">
        <v>31003244.52000016</v>
      </c>
      <c r="D15" s="13"/>
      <c r="E15" s="13">
        <v>-476972.98</v>
      </c>
      <c r="F15" s="13">
        <v>476972.98</v>
      </c>
      <c r="G15" s="10">
        <v>5723675.7599999998</v>
      </c>
      <c r="H15" s="10"/>
      <c r="I15" s="13">
        <v>-476972.98</v>
      </c>
      <c r="J15" s="13">
        <v>25279568.760000117</v>
      </c>
    </row>
    <row r="16" spans="1:12" s="22" customFormat="1" x14ac:dyDescent="0.25">
      <c r="A16" s="11">
        <v>42064</v>
      </c>
      <c r="B16" s="12">
        <v>-476972.98</v>
      </c>
      <c r="C16" s="13">
        <v>30526271.540000159</v>
      </c>
      <c r="D16" s="13"/>
      <c r="E16" s="13">
        <v>-476972.98</v>
      </c>
      <c r="F16" s="13">
        <v>476972.98</v>
      </c>
      <c r="G16" s="10">
        <v>5723675.7599999998</v>
      </c>
      <c r="H16" s="10"/>
      <c r="I16" s="13">
        <v>-476972.98</v>
      </c>
      <c r="J16" s="13">
        <v>24802595.780000117</v>
      </c>
    </row>
    <row r="17" spans="1:12" x14ac:dyDescent="0.25">
      <c r="A17" s="11">
        <v>42095</v>
      </c>
      <c r="B17" s="12">
        <v>-476972.98</v>
      </c>
      <c r="C17" s="13">
        <v>30049298.560000159</v>
      </c>
      <c r="D17" s="13"/>
      <c r="E17" s="13">
        <v>-476972.98</v>
      </c>
      <c r="F17" s="13">
        <v>476972.98</v>
      </c>
      <c r="G17" s="10">
        <v>5723675.7599999998</v>
      </c>
      <c r="H17" s="10"/>
      <c r="I17" s="13">
        <v>-476972.98</v>
      </c>
      <c r="J17" s="13">
        <v>24325622.800000116</v>
      </c>
    </row>
    <row r="18" spans="1:12" s="22" customFormat="1" x14ac:dyDescent="0.25">
      <c r="A18" s="11">
        <v>42125</v>
      </c>
      <c r="B18" s="12">
        <v>-476972.98</v>
      </c>
      <c r="C18" s="13">
        <v>29572325.580000158</v>
      </c>
      <c r="D18" s="13"/>
      <c r="E18" s="13">
        <v>-476972.98</v>
      </c>
      <c r="F18" s="13">
        <v>476972.98</v>
      </c>
      <c r="G18" s="10">
        <v>5723675.7599999998</v>
      </c>
      <c r="H18" s="10"/>
      <c r="I18" s="13">
        <v>-476972.98</v>
      </c>
      <c r="J18" s="13">
        <v>23848649.820000116</v>
      </c>
    </row>
    <row r="19" spans="1:12" x14ac:dyDescent="0.25">
      <c r="A19" s="11">
        <v>42156</v>
      </c>
      <c r="B19" s="12">
        <v>-476972.98</v>
      </c>
      <c r="C19" s="13">
        <v>29095352.600000158</v>
      </c>
      <c r="D19" s="13"/>
      <c r="E19" s="13">
        <v>-476972.98</v>
      </c>
      <c r="F19" s="13">
        <v>476972.98</v>
      </c>
      <c r="G19" s="10">
        <v>5723675.7599999998</v>
      </c>
      <c r="H19" s="10"/>
      <c r="I19" s="13">
        <v>-476972.98</v>
      </c>
      <c r="J19" s="13">
        <v>23371676.840000115</v>
      </c>
    </row>
    <row r="20" spans="1:12" x14ac:dyDescent="0.25">
      <c r="A20" s="11">
        <v>42186</v>
      </c>
      <c r="B20" s="12">
        <v>-476972.98</v>
      </c>
      <c r="C20" s="13">
        <v>28618379.620000158</v>
      </c>
      <c r="D20" s="13"/>
      <c r="E20" s="13">
        <v>-476972.98</v>
      </c>
      <c r="F20" s="13">
        <v>476972.98</v>
      </c>
      <c r="G20" s="10">
        <v>5723675.7599999998</v>
      </c>
      <c r="H20" s="10"/>
      <c r="I20" s="13">
        <v>-476972.98</v>
      </c>
      <c r="J20" s="13">
        <v>22894703.860000115</v>
      </c>
    </row>
    <row r="21" spans="1:12" x14ac:dyDescent="0.25">
      <c r="A21" s="11">
        <v>42217</v>
      </c>
      <c r="B21" s="12">
        <v>-476972.98</v>
      </c>
      <c r="C21" s="13">
        <v>28141406.640000157</v>
      </c>
      <c r="D21" s="13"/>
      <c r="E21" s="13">
        <v>-476972.98</v>
      </c>
      <c r="F21" s="13">
        <v>476972.98</v>
      </c>
      <c r="G21" s="10">
        <v>5723675.7599999998</v>
      </c>
      <c r="H21" s="10"/>
      <c r="I21" s="13">
        <v>-476972.98</v>
      </c>
      <c r="J21" s="13">
        <v>22417730.880000114</v>
      </c>
    </row>
    <row r="22" spans="1:12" x14ac:dyDescent="0.25">
      <c r="A22" s="11">
        <v>42248</v>
      </c>
      <c r="B22" s="12">
        <v>-476972.98</v>
      </c>
      <c r="C22" s="13">
        <v>27664433.660000157</v>
      </c>
      <c r="D22" s="13"/>
      <c r="E22" s="13">
        <v>-476972.98</v>
      </c>
      <c r="F22" s="13">
        <v>476972.98</v>
      </c>
      <c r="G22" s="10">
        <v>5723675.7599999998</v>
      </c>
      <c r="H22" s="10"/>
      <c r="I22" s="13">
        <v>-476972.98</v>
      </c>
      <c r="J22" s="13">
        <v>21940757.900000114</v>
      </c>
    </row>
    <row r="23" spans="1:12" x14ac:dyDescent="0.25">
      <c r="A23" s="11">
        <v>42278</v>
      </c>
      <c r="B23" s="12">
        <v>-476972.98</v>
      </c>
      <c r="C23" s="13">
        <v>27187460.680000156</v>
      </c>
      <c r="D23" s="13"/>
      <c r="E23" s="13">
        <v>-476972.98</v>
      </c>
      <c r="F23" s="13">
        <v>476972.98</v>
      </c>
      <c r="G23" s="10">
        <v>5723675.7599999998</v>
      </c>
      <c r="H23" s="10"/>
      <c r="I23" s="13">
        <v>-476972.98</v>
      </c>
      <c r="J23" s="13">
        <v>21463784.920000114</v>
      </c>
    </row>
    <row r="24" spans="1:12" x14ac:dyDescent="0.25">
      <c r="A24" s="11">
        <v>42309</v>
      </c>
      <c r="B24" s="12">
        <v>-476972.98</v>
      </c>
      <c r="C24" s="13">
        <v>26710487.700000156</v>
      </c>
      <c r="D24" s="13"/>
      <c r="E24" s="13">
        <v>-476972.98</v>
      </c>
      <c r="F24" s="13">
        <v>476972.98</v>
      </c>
      <c r="G24" s="10">
        <v>5723675.7599999998</v>
      </c>
      <c r="H24" s="10"/>
      <c r="I24" s="13">
        <v>-476972.98</v>
      </c>
      <c r="J24" s="13">
        <v>20986811.940000113</v>
      </c>
    </row>
    <row r="25" spans="1:12" x14ac:dyDescent="0.25">
      <c r="A25" s="11">
        <v>42339</v>
      </c>
      <c r="B25" s="12">
        <v>-476972.98</v>
      </c>
      <c r="C25" s="13">
        <v>26233514.720000155</v>
      </c>
      <c r="D25" s="13"/>
      <c r="E25" s="13">
        <v>-476972.98</v>
      </c>
      <c r="F25" s="13">
        <v>476972.98</v>
      </c>
      <c r="G25" s="10">
        <v>5723675.7599999998</v>
      </c>
      <c r="H25" s="10"/>
      <c r="I25" s="13">
        <v>-476972.98</v>
      </c>
      <c r="J25" s="13">
        <v>20509838.960000113</v>
      </c>
    </row>
    <row r="26" spans="1:12" x14ac:dyDescent="0.25">
      <c r="A26" s="14" t="s">
        <v>19</v>
      </c>
      <c r="B26" s="14"/>
      <c r="C26" s="16">
        <f>C25</f>
        <v>26233514.720000155</v>
      </c>
      <c r="D26" s="16"/>
      <c r="G26" s="16">
        <f>G25</f>
        <v>5723675.7599999998</v>
      </c>
      <c r="J26" s="16">
        <f>J25</f>
        <v>20509838.960000113</v>
      </c>
      <c r="K26" s="2"/>
      <c r="L26" s="2"/>
    </row>
    <row r="27" spans="1:12" x14ac:dyDescent="0.25">
      <c r="A27" s="47" t="s">
        <v>11</v>
      </c>
      <c r="B27" s="48">
        <f>SUM(B14:B25)</f>
        <v>-5723675.7600000016</v>
      </c>
      <c r="K27" s="2"/>
      <c r="L27" s="2"/>
    </row>
    <row r="28" spans="1:12" ht="12" customHeight="1" x14ac:dyDescent="0.25">
      <c r="A28" s="23"/>
      <c r="B28" s="20"/>
      <c r="C28" s="20"/>
      <c r="D28" s="20"/>
      <c r="E28" s="2"/>
      <c r="F28" s="2"/>
      <c r="G28" s="2"/>
      <c r="H28" s="2"/>
      <c r="I28" s="2"/>
      <c r="J28" s="2"/>
      <c r="K28" s="2"/>
      <c r="L28" s="2"/>
    </row>
    <row r="29" spans="1:12" ht="12" customHeight="1" x14ac:dyDescent="0.25">
      <c r="A29" s="23"/>
      <c r="B29" s="20"/>
      <c r="C29" s="20"/>
      <c r="D29" s="20"/>
      <c r="E29" s="2"/>
      <c r="F29" s="2"/>
      <c r="G29" s="2"/>
      <c r="H29" s="2"/>
      <c r="I29" s="2"/>
      <c r="J29" s="2"/>
      <c r="K29" s="2"/>
      <c r="L29" s="2"/>
    </row>
  </sheetData>
  <mergeCells count="4">
    <mergeCell ref="I11:J11"/>
    <mergeCell ref="E11:G11"/>
    <mergeCell ref="E10:G10"/>
    <mergeCell ref="I10:J10"/>
  </mergeCells>
  <pageMargins left="0.7" right="0.7" top="0.75" bottom="0.75" header="0.3" footer="0.3"/>
  <pageSetup scale="86" orientation="landscape" r:id="rId1"/>
  <headerFooter>
    <oddHeader>&amp;RProvided by: Lance Gardner, Regulatory Accounting &amp;&amp; Reporting</oddHeader>
    <oddFooter>&amp;L&amp;Z&amp;F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6"/>
  <sheetViews>
    <sheetView zoomScale="90" zoomScaleNormal="90" workbookViewId="0"/>
  </sheetViews>
  <sheetFormatPr defaultRowHeight="15" x14ac:dyDescent="0.25"/>
  <cols>
    <col min="1" max="1" width="32.5703125" bestFit="1" customWidth="1"/>
    <col min="2" max="2" width="14.5703125" bestFit="1" customWidth="1"/>
    <col min="3" max="3" width="13.42578125" bestFit="1" customWidth="1"/>
    <col min="4" max="4" width="4.7109375" customWidth="1"/>
    <col min="5" max="5" width="11.140625" customWidth="1"/>
    <col min="6" max="6" width="12.85546875" customWidth="1"/>
    <col min="7" max="7" width="13.140625" bestFit="1" customWidth="1"/>
    <col min="8" max="8" width="4.42578125" customWidth="1"/>
    <col min="9" max="9" width="13.28515625" customWidth="1"/>
    <col min="10" max="10" width="13.85546875" bestFit="1" customWidth="1"/>
  </cols>
  <sheetData>
    <row r="1" spans="1:10" x14ac:dyDescent="0.25">
      <c r="A1" s="1" t="s">
        <v>44</v>
      </c>
      <c r="B1" s="2"/>
      <c r="C1" s="2"/>
      <c r="E1" s="42"/>
      <c r="F1" s="2"/>
      <c r="G1" s="2"/>
      <c r="H1" s="2"/>
      <c r="I1" s="2"/>
      <c r="J1" s="2"/>
    </row>
    <row r="2" spans="1:10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36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45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" t="s">
        <v>4</v>
      </c>
      <c r="B5" s="3">
        <v>2195516.35</v>
      </c>
      <c r="C5" s="1" t="s">
        <v>22</v>
      </c>
      <c r="D5" s="42" t="s">
        <v>53</v>
      </c>
      <c r="E5" s="2"/>
      <c r="F5" s="2"/>
      <c r="G5" s="2"/>
      <c r="H5" s="2"/>
      <c r="I5" s="2"/>
    </row>
    <row r="6" spans="1:10" x14ac:dyDescent="0.25">
      <c r="A6" s="1" t="s">
        <v>6</v>
      </c>
      <c r="B6" s="4" t="s">
        <v>7</v>
      </c>
      <c r="C6" s="2"/>
      <c r="D6" s="2"/>
      <c r="E6" s="2"/>
      <c r="F6" s="2"/>
      <c r="G6" s="2"/>
      <c r="H6" s="2"/>
      <c r="I6" s="2"/>
    </row>
    <row r="7" spans="1:10" x14ac:dyDescent="0.25">
      <c r="A7" s="1" t="s">
        <v>8</v>
      </c>
      <c r="B7" s="3">
        <v>18295.97</v>
      </c>
      <c r="C7" s="2"/>
      <c r="D7" s="2"/>
      <c r="E7" s="2"/>
      <c r="F7" s="2"/>
      <c r="G7" s="2"/>
      <c r="H7" s="2"/>
      <c r="I7" s="2"/>
    </row>
    <row r="8" spans="1:10" x14ac:dyDescent="0.25">
      <c r="A8" s="2"/>
      <c r="B8" s="2"/>
      <c r="C8" s="2"/>
      <c r="D8" s="2"/>
      <c r="E8" s="53" t="s">
        <v>22</v>
      </c>
      <c r="F8" s="53"/>
      <c r="G8" s="53"/>
      <c r="H8" s="2"/>
      <c r="I8" s="53" t="s">
        <v>22</v>
      </c>
      <c r="J8" s="53"/>
    </row>
    <row r="9" spans="1:10" x14ac:dyDescent="0.25">
      <c r="A9" s="2"/>
      <c r="B9" s="2"/>
      <c r="C9" s="2"/>
      <c r="D9" s="2"/>
      <c r="E9" s="52" t="s">
        <v>48</v>
      </c>
      <c r="F9" s="52"/>
      <c r="G9" s="52"/>
      <c r="H9" s="5"/>
      <c r="I9" s="50" t="s">
        <v>49</v>
      </c>
      <c r="J9" s="50"/>
    </row>
    <row r="10" spans="1:10" ht="60.75" customHeight="1" x14ac:dyDescent="0.25">
      <c r="A10" s="2"/>
      <c r="B10" s="6" t="s">
        <v>11</v>
      </c>
      <c r="C10" s="6" t="s">
        <v>12</v>
      </c>
      <c r="D10" s="6"/>
      <c r="E10" s="7" t="s">
        <v>38</v>
      </c>
      <c r="F10" s="7" t="s">
        <v>29</v>
      </c>
      <c r="G10" s="8" t="s">
        <v>40</v>
      </c>
      <c r="H10" s="9"/>
      <c r="I10" s="7" t="s">
        <v>41</v>
      </c>
      <c r="J10" s="7" t="s">
        <v>42</v>
      </c>
    </row>
    <row r="11" spans="1:10" x14ac:dyDescent="0.25">
      <c r="A11" s="28" t="s">
        <v>33</v>
      </c>
      <c r="B11" s="40">
        <f>C12-B12</f>
        <v>1225829.9400000004</v>
      </c>
      <c r="C11" s="14"/>
      <c r="D11" s="14"/>
      <c r="E11" s="30"/>
      <c r="F11" s="14"/>
      <c r="G11" s="30">
        <f>G12</f>
        <v>219551.64</v>
      </c>
      <c r="H11" s="31"/>
      <c r="I11" s="14"/>
      <c r="J11" s="16">
        <f>J12-I12</f>
        <v>1006278.3000000014</v>
      </c>
    </row>
    <row r="12" spans="1:10" x14ac:dyDescent="0.25">
      <c r="A12" s="11">
        <v>42005</v>
      </c>
      <c r="B12" s="12">
        <v>-18295.97</v>
      </c>
      <c r="C12" s="13">
        <v>1207533.9700000004</v>
      </c>
      <c r="D12" s="13"/>
      <c r="E12" s="13">
        <v>-18295.97</v>
      </c>
      <c r="F12" s="13">
        <v>18295.97</v>
      </c>
      <c r="G12" s="10">
        <v>219551.64</v>
      </c>
      <c r="H12" s="10"/>
      <c r="I12" s="13">
        <v>-18295.97</v>
      </c>
      <c r="J12" s="13">
        <v>987982.33000000147</v>
      </c>
    </row>
    <row r="13" spans="1:10" s="22" customFormat="1" x14ac:dyDescent="0.25">
      <c r="A13" s="11">
        <v>42036</v>
      </c>
      <c r="B13" s="12">
        <v>-18295.97</v>
      </c>
      <c r="C13" s="13">
        <v>1189238.0000000005</v>
      </c>
      <c r="D13" s="13"/>
      <c r="E13" s="13">
        <v>-18295.97</v>
      </c>
      <c r="F13" s="13">
        <v>18295.97</v>
      </c>
      <c r="G13" s="10">
        <v>219551.64</v>
      </c>
      <c r="H13" s="10"/>
      <c r="I13" s="13">
        <v>-18295.97</v>
      </c>
      <c r="J13" s="13">
        <v>969686.3600000015</v>
      </c>
    </row>
    <row r="14" spans="1:10" x14ac:dyDescent="0.25">
      <c r="A14" s="11">
        <v>42064</v>
      </c>
      <c r="B14" s="12">
        <v>-18295.97</v>
      </c>
      <c r="C14" s="13">
        <v>1170942.0300000005</v>
      </c>
      <c r="D14" s="13"/>
      <c r="E14" s="13">
        <v>-18295.97</v>
      </c>
      <c r="F14" s="13">
        <v>18295.97</v>
      </c>
      <c r="G14" s="10">
        <v>219551.64</v>
      </c>
      <c r="H14" s="10"/>
      <c r="I14" s="13">
        <v>-18295.97</v>
      </c>
      <c r="J14" s="13">
        <v>951390.39000000153</v>
      </c>
    </row>
    <row r="15" spans="1:10" x14ac:dyDescent="0.25">
      <c r="A15" s="11">
        <v>42095</v>
      </c>
      <c r="B15" s="12">
        <v>-18295.97</v>
      </c>
      <c r="C15" s="13">
        <v>1152646.0600000005</v>
      </c>
      <c r="D15" s="13"/>
      <c r="E15" s="13">
        <v>-18295.97</v>
      </c>
      <c r="F15" s="13">
        <v>18295.97</v>
      </c>
      <c r="G15" s="10">
        <v>219551.64</v>
      </c>
      <c r="H15" s="10"/>
      <c r="I15" s="13">
        <v>-18295.97</v>
      </c>
      <c r="J15" s="13">
        <v>933094.42000000156</v>
      </c>
    </row>
    <row r="16" spans="1:10" s="22" customFormat="1" x14ac:dyDescent="0.25">
      <c r="A16" s="11">
        <v>42125</v>
      </c>
      <c r="B16" s="12">
        <v>-18295.97</v>
      </c>
      <c r="C16" s="13">
        <v>1134350.0900000005</v>
      </c>
      <c r="D16" s="13"/>
      <c r="E16" s="13">
        <v>-18295.97</v>
      </c>
      <c r="F16" s="13">
        <v>18295.97</v>
      </c>
      <c r="G16" s="10">
        <v>219551.64</v>
      </c>
      <c r="H16" s="10"/>
      <c r="I16" s="13">
        <v>-18295.97</v>
      </c>
      <c r="J16" s="13">
        <v>914798.45000000158</v>
      </c>
    </row>
    <row r="17" spans="1:10" x14ac:dyDescent="0.25">
      <c r="A17" s="38">
        <v>42156</v>
      </c>
      <c r="B17" s="39">
        <v>-18295.97</v>
      </c>
      <c r="C17" s="10">
        <v>1116054.1200000006</v>
      </c>
      <c r="D17" s="10"/>
      <c r="E17" s="10">
        <v>-18295.97</v>
      </c>
      <c r="F17" s="10">
        <v>18295.97</v>
      </c>
      <c r="G17" s="10">
        <v>219551.64</v>
      </c>
      <c r="H17" s="10"/>
      <c r="I17" s="10">
        <v>-18295.97</v>
      </c>
      <c r="J17" s="10">
        <v>896502.48000000161</v>
      </c>
    </row>
    <row r="18" spans="1:10" x14ac:dyDescent="0.25">
      <c r="A18" s="11">
        <v>42186</v>
      </c>
      <c r="B18" s="12">
        <v>-18295.97</v>
      </c>
      <c r="C18" s="13">
        <v>1097758.1500000006</v>
      </c>
      <c r="D18" s="13"/>
      <c r="E18" s="13">
        <v>-18295.97</v>
      </c>
      <c r="F18" s="13">
        <v>18295.97</v>
      </c>
      <c r="G18" s="10">
        <v>219551.64</v>
      </c>
      <c r="H18" s="10"/>
      <c r="I18" s="13">
        <v>-18295.97</v>
      </c>
      <c r="J18" s="13">
        <v>878206.51000000164</v>
      </c>
    </row>
    <row r="19" spans="1:10" x14ac:dyDescent="0.25">
      <c r="A19" s="11">
        <v>42217</v>
      </c>
      <c r="B19" s="12">
        <v>-18295.97</v>
      </c>
      <c r="C19" s="13">
        <v>1079462.1800000006</v>
      </c>
      <c r="D19" s="13"/>
      <c r="E19" s="13">
        <v>-18295.97</v>
      </c>
      <c r="F19" s="13">
        <v>18295.97</v>
      </c>
      <c r="G19" s="10">
        <v>219551.64</v>
      </c>
      <c r="H19" s="10"/>
      <c r="I19" s="13">
        <v>-18295.97</v>
      </c>
      <c r="J19" s="13">
        <v>859910.54000000167</v>
      </c>
    </row>
    <row r="20" spans="1:10" x14ac:dyDescent="0.25">
      <c r="A20" s="11">
        <v>42248</v>
      </c>
      <c r="B20" s="12">
        <v>-18295.97</v>
      </c>
      <c r="C20" s="13">
        <v>1061166.2100000007</v>
      </c>
      <c r="D20" s="13"/>
      <c r="E20" s="13">
        <v>-18295.97</v>
      </c>
      <c r="F20" s="13">
        <v>18295.97</v>
      </c>
      <c r="G20" s="10">
        <v>219551.64</v>
      </c>
      <c r="H20" s="10"/>
      <c r="I20" s="13">
        <v>-18295.97</v>
      </c>
      <c r="J20" s="13">
        <v>841614.5700000017</v>
      </c>
    </row>
    <row r="21" spans="1:10" x14ac:dyDescent="0.25">
      <c r="A21" s="11">
        <v>42278</v>
      </c>
      <c r="B21" s="12">
        <v>-18295.97</v>
      </c>
      <c r="C21" s="13">
        <v>1042870.2400000007</v>
      </c>
      <c r="D21" s="13"/>
      <c r="E21" s="13">
        <v>-18295.97</v>
      </c>
      <c r="F21" s="13">
        <v>18295.97</v>
      </c>
      <c r="G21" s="10">
        <v>219551.64</v>
      </c>
      <c r="H21" s="10"/>
      <c r="I21" s="13">
        <v>-18295.97</v>
      </c>
      <c r="J21" s="13">
        <v>823318.60000000172</v>
      </c>
    </row>
    <row r="22" spans="1:10" x14ac:dyDescent="0.25">
      <c r="A22" s="11">
        <v>42309</v>
      </c>
      <c r="B22" s="12">
        <v>-18295.97</v>
      </c>
      <c r="C22" s="13">
        <v>1024574.2700000007</v>
      </c>
      <c r="D22" s="13"/>
      <c r="E22" s="13">
        <v>-18295.97</v>
      </c>
      <c r="F22" s="13">
        <v>18295.97</v>
      </c>
      <c r="G22" s="10">
        <v>219551.64</v>
      </c>
      <c r="H22" s="10"/>
      <c r="I22" s="13">
        <v>-18295.97</v>
      </c>
      <c r="J22" s="13">
        <v>805022.63000000175</v>
      </c>
    </row>
    <row r="23" spans="1:10" x14ac:dyDescent="0.25">
      <c r="A23" s="11">
        <v>42339</v>
      </c>
      <c r="B23" s="12">
        <v>-18295.97</v>
      </c>
      <c r="C23" s="13">
        <v>1006278.3000000007</v>
      </c>
      <c r="D23" s="13"/>
      <c r="E23" s="13">
        <v>-18295.97</v>
      </c>
      <c r="F23" s="13">
        <v>18295.97</v>
      </c>
      <c r="G23" s="10">
        <v>219551.64</v>
      </c>
      <c r="H23" s="10"/>
      <c r="I23" s="13">
        <v>-18295.97</v>
      </c>
      <c r="J23" s="13">
        <v>786726.66000000178</v>
      </c>
    </row>
    <row r="24" spans="1:10" x14ac:dyDescent="0.25">
      <c r="A24" s="14" t="s">
        <v>19</v>
      </c>
      <c r="B24" s="14"/>
      <c r="C24" s="16">
        <f>C23</f>
        <v>1006278.3000000007</v>
      </c>
      <c r="D24" s="16"/>
      <c r="G24" s="16">
        <f>G23</f>
        <v>219551.64</v>
      </c>
      <c r="J24" s="16">
        <f>J23</f>
        <v>786726.66000000178</v>
      </c>
    </row>
    <row r="25" spans="1:10" x14ac:dyDescent="0.25">
      <c r="A25" s="47" t="s">
        <v>11</v>
      </c>
      <c r="B25" s="48">
        <f>SUM(B12:B23)</f>
        <v>-219551.64</v>
      </c>
    </row>
    <row r="26" spans="1:10" x14ac:dyDescent="0.25">
      <c r="A26" s="23"/>
      <c r="B26" s="2"/>
      <c r="C26" s="2"/>
      <c r="D26" s="2"/>
      <c r="E26" s="2"/>
      <c r="F26" s="2"/>
      <c r="G26" s="2"/>
      <c r="H26" s="2"/>
      <c r="I26" s="2"/>
      <c r="J26" s="2"/>
    </row>
  </sheetData>
  <mergeCells count="4">
    <mergeCell ref="E9:G9"/>
    <mergeCell ref="I9:J9"/>
    <mergeCell ref="E8:G8"/>
    <mergeCell ref="I8:J8"/>
  </mergeCells>
  <pageMargins left="0.7" right="0.7" top="0.75" bottom="0.75" header="0.3" footer="0.3"/>
  <pageSetup scale="91" orientation="landscape" r:id="rId1"/>
  <headerFooter>
    <oddHeader>&amp;RProvided by: Lance Gardner, Regulatory Accounting &amp;&amp; Reporting</oddHeader>
    <oddFooter>&amp;L&amp;Z&amp;F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LGE Winter Storm- Electricity</vt:lpstr>
      <vt:lpstr>LGE Winter Storm- Gas</vt:lpstr>
      <vt:lpstr>LGE Wind Storm</vt:lpstr>
      <vt:lpstr>KU Winter Storm</vt:lpstr>
      <vt:lpstr>KU Wind Storm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Lance</dc:creator>
  <cp:lastModifiedBy>Rubio, Fernando</cp:lastModifiedBy>
  <cp:lastPrinted>2016-05-10T15:02:16Z</cp:lastPrinted>
  <dcterms:created xsi:type="dcterms:W3CDTF">2016-02-19T21:37:36Z</dcterms:created>
  <dcterms:modified xsi:type="dcterms:W3CDTF">2016-06-01T17:57:16Z</dcterms:modified>
</cp:coreProperties>
</file>