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L56" i="1"/>
  <c r="P56" i="1" s="1"/>
  <c r="J56" i="1"/>
  <c r="L55" i="1"/>
  <c r="P55" i="1" s="1"/>
  <c r="J55" i="1"/>
  <c r="J53" i="1"/>
  <c r="L53" i="1" s="1"/>
  <c r="P53" i="1" s="1"/>
  <c r="J51" i="1"/>
  <c r="L51" i="1" s="1"/>
  <c r="P51" i="1" s="1"/>
  <c r="N57" i="1"/>
  <c r="F57" i="1"/>
  <c r="J49" i="1"/>
  <c r="J48" i="1"/>
  <c r="B57" i="1"/>
  <c r="N45" i="1"/>
  <c r="F45" i="1"/>
  <c r="D45" i="1"/>
  <c r="B45" i="1"/>
  <c r="P40" i="1"/>
  <c r="J40" i="1"/>
  <c r="L40" i="1" s="1"/>
  <c r="J39" i="1"/>
  <c r="L39" i="1" s="1"/>
  <c r="P39" i="1" s="1"/>
  <c r="P38" i="1"/>
  <c r="J38" i="1"/>
  <c r="L38" i="1" s="1"/>
  <c r="J37" i="1"/>
  <c r="L37" i="1" s="1"/>
  <c r="P37" i="1" s="1"/>
  <c r="J36" i="1"/>
  <c r="L36" i="1" s="1"/>
  <c r="P36" i="1" s="1"/>
  <c r="J35" i="1"/>
  <c r="J34" i="1"/>
  <c r="L34" i="1" s="1"/>
  <c r="P34" i="1" s="1"/>
  <c r="J33" i="1"/>
  <c r="L33" i="1" s="1"/>
  <c r="P33" i="1" s="1"/>
  <c r="J32" i="1"/>
  <c r="L32" i="1" s="1"/>
  <c r="P32" i="1" s="1"/>
  <c r="J31" i="1"/>
  <c r="B41" i="1"/>
  <c r="H41" i="1"/>
  <c r="L30" i="1"/>
  <c r="P30" i="1" s="1"/>
  <c r="N41" i="1"/>
  <c r="F41" i="1"/>
  <c r="D41" i="1"/>
  <c r="J21" i="1"/>
  <c r="L21" i="1" s="1"/>
  <c r="P21" i="1" s="1"/>
  <c r="J20" i="1"/>
  <c r="L20" i="1" s="1"/>
  <c r="P20" i="1" s="1"/>
  <c r="J19" i="1"/>
  <c r="L19" i="1" s="1"/>
  <c r="P19" i="1" s="1"/>
  <c r="J18" i="1"/>
  <c r="L18" i="1" s="1"/>
  <c r="P18" i="1" s="1"/>
  <c r="J17" i="1"/>
  <c r="L17" i="1" s="1"/>
  <c r="P17" i="1" s="1"/>
  <c r="J15" i="1"/>
  <c r="L15" i="1" s="1"/>
  <c r="P15" i="1" s="1"/>
  <c r="L13" i="1"/>
  <c r="P13" i="1" s="1"/>
  <c r="N25" i="1"/>
  <c r="F25" i="1"/>
  <c r="D25" i="1"/>
  <c r="B25" i="1"/>
  <c r="D60" i="1" l="1"/>
  <c r="L31" i="1"/>
  <c r="P31" i="1" s="1"/>
  <c r="L35" i="1"/>
  <c r="P35" i="1" s="1"/>
  <c r="J12" i="1"/>
  <c r="L12" i="1" s="1"/>
  <c r="P12" i="1" s="1"/>
  <c r="J23" i="1"/>
  <c r="L23" i="1" s="1"/>
  <c r="P23" i="1" s="1"/>
  <c r="J28" i="1"/>
  <c r="B60" i="1"/>
  <c r="J57" i="1"/>
  <c r="L48" i="1"/>
  <c r="N60" i="1"/>
  <c r="J14" i="1"/>
  <c r="L14" i="1" s="1"/>
  <c r="P14" i="1" s="1"/>
  <c r="J16" i="1"/>
  <c r="L16" i="1" s="1"/>
  <c r="P16" i="1" s="1"/>
  <c r="F60" i="1"/>
  <c r="J11" i="1"/>
  <c r="J22" i="1"/>
  <c r="L22" i="1" s="1"/>
  <c r="P22" i="1" s="1"/>
  <c r="J24" i="1"/>
  <c r="L24" i="1" s="1"/>
  <c r="P24" i="1" s="1"/>
  <c r="J29" i="1"/>
  <c r="L29" i="1" s="1"/>
  <c r="P29" i="1" s="1"/>
  <c r="H45" i="1"/>
  <c r="J44" i="1"/>
  <c r="L49" i="1"/>
  <c r="P49" i="1" s="1"/>
  <c r="J50" i="1"/>
  <c r="L50" i="1" s="1"/>
  <c r="P50" i="1" s="1"/>
  <c r="J52" i="1"/>
  <c r="L52" i="1" s="1"/>
  <c r="P52" i="1" s="1"/>
  <c r="J54" i="1"/>
  <c r="L54" i="1" s="1"/>
  <c r="P54" i="1" s="1"/>
  <c r="H25" i="1"/>
  <c r="H57" i="1"/>
  <c r="L44" i="1" l="1"/>
  <c r="J45" i="1"/>
  <c r="J60" i="1" s="1"/>
  <c r="J25" i="1"/>
  <c r="L11" i="1"/>
  <c r="J41" i="1"/>
  <c r="L28" i="1"/>
  <c r="H60" i="1"/>
  <c r="P48" i="1"/>
  <c r="P57" i="1" s="1"/>
  <c r="L57" i="1"/>
  <c r="L41" i="1" l="1"/>
  <c r="P28" i="1"/>
  <c r="P41" i="1" s="1"/>
  <c r="P44" i="1"/>
  <c r="P45" i="1" s="1"/>
  <c r="P60" i="1" s="1"/>
  <c r="L45" i="1"/>
  <c r="P11" i="1"/>
  <c r="P25" i="1" s="1"/>
  <c r="L25" i="1"/>
  <c r="L60" i="1" s="1"/>
</calcChain>
</file>

<file path=xl/sharedStrings.xml><?xml version="1.0" encoding="utf-8"?>
<sst xmlns="http://schemas.openxmlformats.org/spreadsheetml/2006/main" count="59" uniqueCount="58">
  <si>
    <t>KENTUCKY UTILITIES COMPANY</t>
  </si>
  <si>
    <t>VIRGINIA - TOTAL PLANT IN SERVICE - ELECTRIC - NBV - REGULATORY ACCOUNTING</t>
  </si>
  <si>
    <t>Beginning</t>
  </si>
  <si>
    <t>Transfers/</t>
  </si>
  <si>
    <t>Ending</t>
  </si>
  <si>
    <t>Total Plant in Service</t>
  </si>
  <si>
    <t>Balance</t>
  </si>
  <si>
    <t>Additions</t>
  </si>
  <si>
    <t>Retirements</t>
  </si>
  <si>
    <t>Adjustments</t>
  </si>
  <si>
    <t>Net Additions</t>
  </si>
  <si>
    <t>Reserve</t>
  </si>
  <si>
    <t>Net Book Value</t>
  </si>
  <si>
    <t>TOTAL 101 &amp; 106</t>
  </si>
  <si>
    <t>Plant in Service</t>
  </si>
  <si>
    <t>Electric Distribution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</si>
  <si>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</si>
  <si>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</si>
  <si>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</si>
  <si>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</si>
  <si>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</si>
  <si>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</si>
  <si>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</si>
  <si>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</si>
  <si>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</si>
  <si>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</si>
  <si>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</si>
  <si>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E370.20-Meters CT and PT</t>
  </si>
  <si>
    <t>E371.00-Install on Customer Premise</t>
  </si>
  <si>
    <t>E373.00-Street Lighting / Signal Sy</t>
  </si>
  <si>
    <t>Electric General Plant</t>
  </si>
  <si>
    <t>E389.20-Land</t>
  </si>
  <si>
    <t>E390.10-Structures and Improvements</t>
  </si>
  <si>
    <t>E390.20-Structures and Improvements</t>
  </si>
  <si>
    <t>E391.10-Office Equipment</t>
  </si>
  <si>
    <t>E391.20-Non PC Computer Equipmen</t>
  </si>
  <si>
    <t>E392.00-Cars and Light Trucks</t>
  </si>
  <si>
    <t>E393.00-Stores Equipment</t>
  </si>
  <si>
    <t>E394.00-Tools, Shop, and Garage Equ</t>
  </si>
  <si>
    <t>E395.00-Laboratory Equipment</t>
  </si>
  <si>
    <t>E396.00-Power Op Equip - Lg Mach</t>
  </si>
  <si>
    <t>E397.00- Microwave, Fiber, Other</t>
  </si>
  <si>
    <t>E397.10-Comm Eq Radio and Telephone</t>
  </si>
  <si>
    <t>E398.00-Miscellaneous Equipment</t>
  </si>
  <si>
    <t>Electric Intangible Plant</t>
  </si>
  <si>
    <t>E301.00-Organization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</si>
  <si>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</si>
  <si>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</si>
  <si>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</si>
  <si>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</si>
  <si>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</si>
  <si>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</si>
  <si>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</si>
  <si>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</si>
  <si>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</si>
  <si>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</si>
  <si>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Total Plant in Service - Electric - VA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</si>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</sst>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Protection="1">
      <protection locked="0"/>
    </xf>
    <xf numFmtId="164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" fillId="0" borderId="0" xfId="1"/>
    <xf numFmtId="0" fontId="4" fillId="0" borderId="0" xfId="0" applyFont="1"/>
    <xf numFmtId="0" fontId="0" fillId="0" borderId="0" xfId="0" applyFill="1"/>
    <xf numFmtId="43" fontId="4" fillId="0" borderId="1" xfId="1" applyFont="1" applyBorder="1" applyAlignment="1">
      <alignment horizontal="center"/>
    </xf>
    <xf numFmtId="0" fontId="4" fillId="0" borderId="0" xfId="0" applyFont="1" applyFill="1"/>
    <xf numFmtId="43" fontId="4" fillId="0" borderId="0" xfId="1" applyFont="1" applyBorder="1" applyAlignment="1">
      <alignment horizontal="center"/>
    </xf>
    <xf numFmtId="44" fontId="1" fillId="0" borderId="0" xfId="2"/>
    <xf numFmtId="43" fontId="0" fillId="0" borderId="0" xfId="0" applyNumberFormat="1"/>
    <xf numFmtId="0" fontId="5" fillId="0" borderId="0" xfId="0" applyFont="1"/>
    <xf numFmtId="44" fontId="1" fillId="0" borderId="0" xfId="2" applyBorder="1"/>
    <xf numFmtId="43" fontId="1" fillId="0" borderId="0" xfId="1" applyBorder="1"/>
    <xf numFmtId="43" fontId="1" fillId="0" borderId="1" xfId="1" applyBorder="1"/>
    <xf numFmtId="43" fontId="0" fillId="0" borderId="1" xfId="0" applyNumberFormat="1" applyBorder="1"/>
    <xf numFmtId="43" fontId="1" fillId="0" borderId="2" xfId="1" applyBorder="1"/>
    <xf numFmtId="0" fontId="2" fillId="0" borderId="0" xfId="0" applyFont="1" applyFill="1" applyAlignment="1" applyProtection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B10" sqref="B10"/>
    </sheetView>
  </sheetViews>
  <sheetFormatPr defaultRowHeight="14.4" x14ac:dyDescent="0.3"/>
  <cols>
    <col min="1" max="1" width="50.88671875" bestFit="1" customWidth="1"/>
    <col min="2" max="2" width="17.6640625" style="4" customWidth="1"/>
    <col min="3" max="3" width="1.6640625" customWidth="1"/>
    <col min="4" max="4" width="17.6640625" style="4" customWidth="1"/>
    <col min="5" max="5" width="1.6640625" customWidth="1"/>
    <col min="6" max="6" width="17.6640625" style="4" customWidth="1"/>
    <col min="7" max="7" width="1.6640625" customWidth="1"/>
    <col min="8" max="8" width="17.6640625" style="4" customWidth="1"/>
    <col min="9" max="9" width="1.6640625" customWidth="1"/>
    <col min="10" max="10" width="17.6640625" style="4" customWidth="1"/>
    <col min="11" max="11" width="1.6640625" customWidth="1"/>
    <col min="12" max="12" width="17.6640625" style="4" customWidth="1"/>
    <col min="13" max="13" width="2.109375" customWidth="1"/>
    <col min="14" max="14" width="17.109375" customWidth="1"/>
    <col min="15" max="15" width="3" customWidth="1"/>
    <col min="16" max="16" width="23.109375" bestFit="1" customWidth="1"/>
  </cols>
  <sheetData>
    <row r="1" spans="1:16" s="1" customFormat="1" ht="15.6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15.6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3">
      <c r="A3" s="19" t="s">
        <v>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x14ac:dyDescent="0.3">
      <c r="B6" s="3" t="s">
        <v>2</v>
      </c>
      <c r="H6" s="3" t="s">
        <v>3</v>
      </c>
      <c r="L6" s="3" t="s">
        <v>4</v>
      </c>
      <c r="P6" s="5" t="s">
        <v>5</v>
      </c>
    </row>
    <row r="7" spans="1:16" s="6" customFormat="1" x14ac:dyDescent="0.3">
      <c r="B7" s="7" t="s">
        <v>6</v>
      </c>
      <c r="C7"/>
      <c r="D7" s="7" t="s">
        <v>7</v>
      </c>
      <c r="E7"/>
      <c r="F7" s="7" t="s">
        <v>8</v>
      </c>
      <c r="G7"/>
      <c r="H7" s="7" t="s">
        <v>9</v>
      </c>
      <c r="I7"/>
      <c r="J7" s="7" t="s">
        <v>10</v>
      </c>
      <c r="K7"/>
      <c r="L7" s="7" t="s">
        <v>6</v>
      </c>
      <c r="N7" s="7" t="s">
        <v>11</v>
      </c>
      <c r="P7" s="7" t="s">
        <v>12</v>
      </c>
    </row>
    <row r="8" spans="1:16" s="6" customFormat="1" x14ac:dyDescent="0.3">
      <c r="A8" s="8" t="s">
        <v>13</v>
      </c>
      <c r="B8" s="9"/>
      <c r="C8"/>
      <c r="D8" s="9"/>
      <c r="E8"/>
      <c r="F8" s="9"/>
      <c r="G8"/>
      <c r="H8" s="9"/>
      <c r="I8"/>
      <c r="J8" s="9"/>
      <c r="K8"/>
      <c r="L8" s="9"/>
    </row>
    <row r="9" spans="1:16" s="6" customFormat="1" x14ac:dyDescent="0.3">
      <c r="A9" s="5" t="s">
        <v>14</v>
      </c>
      <c r="B9" s="4"/>
      <c r="C9"/>
      <c r="D9" s="4"/>
      <c r="E9"/>
      <c r="F9" s="4"/>
      <c r="G9"/>
      <c r="H9" s="4"/>
      <c r="I9"/>
      <c r="J9" s="4"/>
      <c r="K9"/>
      <c r="L9" s="4"/>
    </row>
    <row r="10" spans="1:16" x14ac:dyDescent="0.3">
      <c r="A10" s="5" t="s">
        <v>15</v>
      </c>
      <c r="C10" s="10"/>
      <c r="E10" s="10"/>
      <c r="G10" s="10"/>
      <c r="I10" s="10"/>
      <c r="K10" s="10"/>
      <c r="M10" s="10"/>
    </row>
    <row r="11" spans="1:16" x14ac:dyDescent="0.3">
      <c r="A11" t="s">
        <v>16</v>
      </c>
      <c r="B11" s="4">
        <v>91001.83</v>
      </c>
      <c r="C11" s="10"/>
      <c r="D11" s="4">
        <v>0</v>
      </c>
      <c r="E11" s="10"/>
      <c r="F11" s="4">
        <v>0</v>
      </c>
      <c r="G11" s="10"/>
      <c r="H11" s="4">
        <v>0</v>
      </c>
      <c r="I11" s="10"/>
      <c r="J11" s="4">
        <f t="shared" ref="J11:J24" si="0">H11+F11+D11</f>
        <v>0</v>
      </c>
      <c r="K11" s="10"/>
      <c r="L11" s="4">
        <f t="shared" ref="L11:L24" si="1">J11+B11</f>
        <v>91001.83</v>
      </c>
      <c r="M11" s="10"/>
      <c r="N11" s="11">
        <v>-69089.119999999981</v>
      </c>
      <c r="P11" s="11">
        <f>L11+N11</f>
        <v>21912.710000000021</v>
      </c>
    </row>
    <row r="12" spans="1:16" x14ac:dyDescent="0.3">
      <c r="A12" t="s">
        <v>17</v>
      </c>
      <c r="B12" s="4">
        <v>102248.61</v>
      </c>
      <c r="C12" s="10"/>
      <c r="D12" s="4">
        <v>240853.29</v>
      </c>
      <c r="E12" s="10"/>
      <c r="F12" s="4">
        <v>0</v>
      </c>
      <c r="G12" s="10"/>
      <c r="H12" s="4">
        <v>-240853.29</v>
      </c>
      <c r="I12" s="10"/>
      <c r="J12" s="4">
        <f t="shared" si="0"/>
        <v>0</v>
      </c>
      <c r="K12" s="10"/>
      <c r="L12" s="4">
        <f t="shared" si="1"/>
        <v>102248.61</v>
      </c>
      <c r="M12" s="10"/>
      <c r="N12" s="11">
        <v>0</v>
      </c>
      <c r="P12" s="11">
        <f t="shared" ref="P12:P24" si="2">L12+N12</f>
        <v>102248.61</v>
      </c>
    </row>
    <row r="13" spans="1:16" x14ac:dyDescent="0.3">
      <c r="A13" t="s">
        <v>18</v>
      </c>
      <c r="B13" s="4">
        <v>490205.62</v>
      </c>
      <c r="C13" s="10"/>
      <c r="D13" s="4">
        <v>80031.37</v>
      </c>
      <c r="E13" s="10"/>
      <c r="F13" s="4">
        <v>-49.61</v>
      </c>
      <c r="G13" s="10"/>
      <c r="H13" s="4">
        <v>0</v>
      </c>
      <c r="I13" s="10"/>
      <c r="J13" s="4">
        <v>79981.759999999995</v>
      </c>
      <c r="K13" s="10"/>
      <c r="L13" s="4">
        <f>J13+B13</f>
        <v>570187.38</v>
      </c>
      <c r="M13" s="10"/>
      <c r="N13" s="11">
        <v>-133814.54000000007</v>
      </c>
      <c r="P13" s="11">
        <f t="shared" si="2"/>
        <v>436372.83999999997</v>
      </c>
    </row>
    <row r="14" spans="1:16" x14ac:dyDescent="0.3">
      <c r="A14" t="s">
        <v>19</v>
      </c>
      <c r="B14" s="4">
        <v>8391865.959999999</v>
      </c>
      <c r="C14" s="10"/>
      <c r="D14" s="4">
        <v>21796.14</v>
      </c>
      <c r="E14" s="10"/>
      <c r="F14" s="4">
        <v>-32176.81</v>
      </c>
      <c r="G14" s="10"/>
      <c r="H14" s="4">
        <v>0</v>
      </c>
      <c r="I14" s="10"/>
      <c r="J14" s="4">
        <f t="shared" si="0"/>
        <v>-10380.670000000002</v>
      </c>
      <c r="K14" s="10"/>
      <c r="L14" s="4">
        <f t="shared" si="1"/>
        <v>8381485.2899999991</v>
      </c>
      <c r="M14" s="10"/>
      <c r="N14" s="11">
        <v>-3174544.5199999996</v>
      </c>
      <c r="P14" s="11">
        <f t="shared" si="2"/>
        <v>5206940.7699999996</v>
      </c>
    </row>
    <row r="15" spans="1:16" x14ac:dyDescent="0.3">
      <c r="A15" t="s">
        <v>20</v>
      </c>
      <c r="B15" s="4">
        <v>28102438.27</v>
      </c>
      <c r="C15" s="10"/>
      <c r="D15" s="4">
        <v>1063622.75</v>
      </c>
      <c r="E15" s="10"/>
      <c r="F15" s="4">
        <v>-154973.03</v>
      </c>
      <c r="G15" s="10"/>
      <c r="H15" s="4">
        <v>0</v>
      </c>
      <c r="I15" s="10"/>
      <c r="J15" s="4">
        <f t="shared" si="0"/>
        <v>908649.72</v>
      </c>
      <c r="K15" s="10"/>
      <c r="L15" s="4">
        <f t="shared" si="1"/>
        <v>29011087.989999998</v>
      </c>
      <c r="M15" s="10"/>
      <c r="N15" s="11">
        <v>-12544814.390000001</v>
      </c>
      <c r="P15" s="11">
        <f t="shared" si="2"/>
        <v>16466273.599999998</v>
      </c>
    </row>
    <row r="16" spans="1:16" x14ac:dyDescent="0.3">
      <c r="A16" t="s">
        <v>21</v>
      </c>
      <c r="B16" s="4">
        <v>24481522.780000001</v>
      </c>
      <c r="C16" s="10"/>
      <c r="D16" s="4">
        <v>1740494.6</v>
      </c>
      <c r="E16" s="10"/>
      <c r="F16" s="4">
        <v>-676893.99</v>
      </c>
      <c r="G16" s="10"/>
      <c r="H16" s="4">
        <v>0</v>
      </c>
      <c r="I16" s="10"/>
      <c r="J16" s="4">
        <f t="shared" si="0"/>
        <v>1063600.6100000001</v>
      </c>
      <c r="K16" s="10"/>
      <c r="L16" s="4">
        <f t="shared" si="1"/>
        <v>25545123.390000001</v>
      </c>
      <c r="M16" s="10"/>
      <c r="N16" s="11">
        <v>-8992418.9900000002</v>
      </c>
      <c r="P16" s="11">
        <f t="shared" si="2"/>
        <v>16552704.4</v>
      </c>
    </row>
    <row r="17" spans="1:16" x14ac:dyDescent="0.3">
      <c r="A17" t="s">
        <v>22</v>
      </c>
      <c r="B17" s="4">
        <v>0</v>
      </c>
      <c r="C17" s="10"/>
      <c r="D17" s="4">
        <v>0</v>
      </c>
      <c r="E17" s="10"/>
      <c r="F17" s="4">
        <v>0</v>
      </c>
      <c r="G17" s="10"/>
      <c r="H17" s="4">
        <v>0</v>
      </c>
      <c r="I17" s="10"/>
      <c r="J17" s="4">
        <f t="shared" si="0"/>
        <v>0</v>
      </c>
      <c r="K17" s="10"/>
      <c r="L17" s="4">
        <f t="shared" si="1"/>
        <v>0</v>
      </c>
      <c r="M17" s="10"/>
      <c r="N17" s="11">
        <v>0</v>
      </c>
      <c r="P17" s="11">
        <f t="shared" si="2"/>
        <v>0</v>
      </c>
    </row>
    <row r="18" spans="1:16" x14ac:dyDescent="0.3">
      <c r="A18" t="s">
        <v>23</v>
      </c>
      <c r="B18" s="4">
        <v>4139560.5300000007</v>
      </c>
      <c r="C18" s="10"/>
      <c r="D18" s="4">
        <v>564074.06000000006</v>
      </c>
      <c r="E18" s="10"/>
      <c r="F18" s="4">
        <v>-5152.2299999999996</v>
      </c>
      <c r="G18" s="10"/>
      <c r="H18" s="4">
        <v>0</v>
      </c>
      <c r="I18" s="10"/>
      <c r="J18" s="4">
        <f t="shared" si="0"/>
        <v>558921.83000000007</v>
      </c>
      <c r="K18" s="10"/>
      <c r="L18" s="4">
        <f t="shared" si="1"/>
        <v>4698482.3600000013</v>
      </c>
      <c r="M18" s="10"/>
      <c r="N18" s="11">
        <v>-671516.45000000007</v>
      </c>
      <c r="P18" s="11">
        <f t="shared" si="2"/>
        <v>4026965.9100000011</v>
      </c>
    </row>
    <row r="19" spans="1:16" x14ac:dyDescent="0.3">
      <c r="A19" t="s">
        <v>24</v>
      </c>
      <c r="B19" s="4">
        <v>12723148.67</v>
      </c>
      <c r="C19" s="10"/>
      <c r="D19" s="4">
        <v>211747.12999999998</v>
      </c>
      <c r="E19" s="10"/>
      <c r="F19" s="4">
        <v>-1807396.2</v>
      </c>
      <c r="G19" s="10"/>
      <c r="H19" s="4">
        <v>0</v>
      </c>
      <c r="I19" s="10"/>
      <c r="J19" s="4">
        <f t="shared" si="0"/>
        <v>-1595649.07</v>
      </c>
      <c r="K19" s="10"/>
      <c r="L19" s="4">
        <f t="shared" si="1"/>
        <v>11127499.6</v>
      </c>
      <c r="M19" s="10"/>
      <c r="N19" s="11">
        <v>-5424958.1800000016</v>
      </c>
      <c r="P19" s="11">
        <f t="shared" si="2"/>
        <v>5702541.4199999981</v>
      </c>
    </row>
    <row r="20" spans="1:16" x14ac:dyDescent="0.3">
      <c r="A20" t="s">
        <v>25</v>
      </c>
      <c r="B20" s="4">
        <v>5498987.4100000011</v>
      </c>
      <c r="C20" s="10"/>
      <c r="D20" s="4">
        <v>355368.29</v>
      </c>
      <c r="E20" s="10"/>
      <c r="F20" s="4">
        <v>-1408.17</v>
      </c>
      <c r="G20" s="10"/>
      <c r="H20" s="4">
        <v>0</v>
      </c>
      <c r="I20" s="10"/>
      <c r="J20" s="4">
        <f t="shared" si="0"/>
        <v>353960.12</v>
      </c>
      <c r="K20" s="10"/>
      <c r="L20" s="4">
        <f t="shared" si="1"/>
        <v>5852947.5300000012</v>
      </c>
      <c r="M20" s="10"/>
      <c r="N20" s="11">
        <v>-4265154.8599999994</v>
      </c>
      <c r="P20" s="11">
        <f t="shared" si="2"/>
        <v>1587792.6700000018</v>
      </c>
    </row>
    <row r="21" spans="1:16" x14ac:dyDescent="0.3">
      <c r="A21" t="s">
        <v>26</v>
      </c>
      <c r="B21" s="4">
        <v>4110517.6299999994</v>
      </c>
      <c r="C21" s="10"/>
      <c r="D21" s="4">
        <v>35743.17</v>
      </c>
      <c r="E21" s="4">
        <v>0</v>
      </c>
      <c r="F21" s="4">
        <v>-236291.41</v>
      </c>
      <c r="G21" s="4">
        <v>0</v>
      </c>
      <c r="H21" s="4">
        <v>-872830.15</v>
      </c>
      <c r="I21" s="10"/>
      <c r="J21" s="4">
        <f t="shared" si="0"/>
        <v>-1073378.3900000001</v>
      </c>
      <c r="K21" s="10"/>
      <c r="L21" s="4">
        <f t="shared" si="1"/>
        <v>3037139.2399999993</v>
      </c>
      <c r="M21" s="10"/>
      <c r="N21" s="11">
        <v>-1929033.38</v>
      </c>
      <c r="P21" s="11">
        <f>L21+N21</f>
        <v>1108105.8599999994</v>
      </c>
    </row>
    <row r="22" spans="1:16" x14ac:dyDescent="0.3">
      <c r="A22" s="12" t="s">
        <v>27</v>
      </c>
      <c r="B22" s="4">
        <v>0</v>
      </c>
      <c r="C22" s="10"/>
      <c r="D22" s="4">
        <v>28154.47</v>
      </c>
      <c r="E22" s="4"/>
      <c r="F22" s="4">
        <v>-56276.28</v>
      </c>
      <c r="G22" s="4"/>
      <c r="H22" s="4">
        <v>872830.15</v>
      </c>
      <c r="I22" s="10"/>
      <c r="J22" s="4">
        <f t="shared" si="0"/>
        <v>844708.34</v>
      </c>
      <c r="K22" s="10"/>
      <c r="L22" s="4">
        <f t="shared" si="1"/>
        <v>844708.34</v>
      </c>
      <c r="M22" s="10"/>
      <c r="N22" s="11">
        <v>-637886.61</v>
      </c>
      <c r="P22" s="11">
        <f t="shared" si="2"/>
        <v>206821.72999999998</v>
      </c>
    </row>
    <row r="23" spans="1:16" x14ac:dyDescent="0.3">
      <c r="A23" t="s">
        <v>28</v>
      </c>
      <c r="B23" s="4">
        <v>0</v>
      </c>
      <c r="C23" s="13"/>
      <c r="D23" s="4">
        <v>0</v>
      </c>
      <c r="E23" s="13"/>
      <c r="F23" s="4">
        <v>0</v>
      </c>
      <c r="G23" s="13"/>
      <c r="H23" s="4">
        <v>0</v>
      </c>
      <c r="I23" s="13"/>
      <c r="J23" s="14">
        <f t="shared" si="0"/>
        <v>0</v>
      </c>
      <c r="K23" s="13"/>
      <c r="L23" s="14">
        <f t="shared" si="1"/>
        <v>0</v>
      </c>
      <c r="M23" s="10"/>
      <c r="N23" s="11">
        <v>0</v>
      </c>
      <c r="P23" s="11">
        <f t="shared" si="2"/>
        <v>0</v>
      </c>
    </row>
    <row r="24" spans="1:16" x14ac:dyDescent="0.3">
      <c r="A24" t="s">
        <v>29</v>
      </c>
      <c r="B24" s="15">
        <v>3678258.08</v>
      </c>
      <c r="C24" s="13"/>
      <c r="D24" s="15">
        <v>-1180.5699999999779</v>
      </c>
      <c r="E24" s="13"/>
      <c r="F24" s="15">
        <v>-5779.46</v>
      </c>
      <c r="G24" s="13"/>
      <c r="H24" s="15">
        <v>0</v>
      </c>
      <c r="I24" s="13"/>
      <c r="J24" s="15">
        <f t="shared" si="0"/>
        <v>-6960.0299999999779</v>
      </c>
      <c r="K24" s="13"/>
      <c r="L24" s="15">
        <f t="shared" si="1"/>
        <v>3671298.0500000003</v>
      </c>
      <c r="M24" s="10"/>
      <c r="N24" s="16">
        <v>-1753826.4600000002</v>
      </c>
      <c r="P24" s="16">
        <f t="shared" si="2"/>
        <v>1917471.59</v>
      </c>
    </row>
    <row r="25" spans="1:16" x14ac:dyDescent="0.3">
      <c r="B25" s="14">
        <f>SUM(B11:B24)</f>
        <v>91809755.389999986</v>
      </c>
      <c r="C25" s="13"/>
      <c r="D25" s="14">
        <f>SUM(D11:D24)</f>
        <v>4340704.6999999993</v>
      </c>
      <c r="E25" s="13"/>
      <c r="F25" s="14">
        <f>SUM(F11:F24)</f>
        <v>-2976397.19</v>
      </c>
      <c r="G25" s="13"/>
      <c r="H25" s="14">
        <f>SUM(H11:H24)</f>
        <v>-240853.28999999992</v>
      </c>
      <c r="I25" s="13"/>
      <c r="J25" s="14">
        <f>SUM(J11:J24)</f>
        <v>1123454.2199999995</v>
      </c>
      <c r="K25" s="13"/>
      <c r="L25" s="14">
        <f>SUM(L11:L24)</f>
        <v>92933209.609999985</v>
      </c>
      <c r="M25" s="10"/>
      <c r="N25" s="14">
        <f>SUM(N11:N24)</f>
        <v>-39597057.500000007</v>
      </c>
      <c r="P25" s="14">
        <f>SUM(P11:P24)</f>
        <v>53336152.110000007</v>
      </c>
    </row>
    <row r="26" spans="1:16" x14ac:dyDescent="0.3">
      <c r="B26" s="14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0"/>
    </row>
    <row r="27" spans="1:16" x14ac:dyDescent="0.3">
      <c r="A27" s="5" t="s">
        <v>30</v>
      </c>
      <c r="B27" s="14"/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0"/>
    </row>
    <row r="28" spans="1:16" x14ac:dyDescent="0.3">
      <c r="A28" t="s">
        <v>31</v>
      </c>
      <c r="B28" s="14">
        <v>380629.44</v>
      </c>
      <c r="C28" s="13"/>
      <c r="D28" s="14">
        <v>0</v>
      </c>
      <c r="E28" s="13"/>
      <c r="F28" s="14">
        <v>0</v>
      </c>
      <c r="G28" s="13"/>
      <c r="H28" s="14">
        <v>0</v>
      </c>
      <c r="I28" s="13"/>
      <c r="J28" s="14">
        <f>H28+F28+D28</f>
        <v>0</v>
      </c>
      <c r="K28" s="13"/>
      <c r="L28" s="14">
        <f t="shared" ref="L28:L40" si="3">J28+B28</f>
        <v>380629.44</v>
      </c>
      <c r="M28" s="10"/>
      <c r="N28" s="11">
        <v>0</v>
      </c>
      <c r="P28" s="11">
        <f t="shared" ref="P28:P40" si="4">L28+N28</f>
        <v>380629.44</v>
      </c>
    </row>
    <row r="29" spans="1:16" x14ac:dyDescent="0.3">
      <c r="A29" t="s">
        <v>32</v>
      </c>
      <c r="B29" s="14">
        <v>1035372.05</v>
      </c>
      <c r="C29" s="13"/>
      <c r="D29" s="14">
        <v>8200</v>
      </c>
      <c r="E29" s="13"/>
      <c r="F29" s="14">
        <v>0</v>
      </c>
      <c r="G29" s="13"/>
      <c r="H29" s="14">
        <v>0</v>
      </c>
      <c r="I29" s="13"/>
      <c r="J29" s="14">
        <f>H29+F29+D29</f>
        <v>8200</v>
      </c>
      <c r="K29" s="13"/>
      <c r="L29" s="14">
        <f t="shared" si="3"/>
        <v>1043572.05</v>
      </c>
      <c r="M29" s="10"/>
      <c r="N29" s="11">
        <v>-308211.00000000012</v>
      </c>
      <c r="P29" s="11">
        <f t="shared" si="4"/>
        <v>735361.04999999993</v>
      </c>
    </row>
    <row r="30" spans="1:16" x14ac:dyDescent="0.3">
      <c r="A30" t="s">
        <v>33</v>
      </c>
      <c r="B30" s="14">
        <v>40883.599999999999</v>
      </c>
      <c r="C30" s="13"/>
      <c r="D30" s="14">
        <v>0</v>
      </c>
      <c r="E30" s="13"/>
      <c r="F30" s="14">
        <v>0</v>
      </c>
      <c r="G30" s="13"/>
      <c r="H30" s="14">
        <v>0</v>
      </c>
      <c r="I30" s="13"/>
      <c r="J30" s="14">
        <v>0</v>
      </c>
      <c r="K30" s="13"/>
      <c r="L30" s="14">
        <f t="shared" si="3"/>
        <v>40883.599999999999</v>
      </c>
      <c r="M30" s="10"/>
      <c r="N30" s="11">
        <v>-44825.880000000012</v>
      </c>
      <c r="P30" s="11">
        <f t="shared" si="4"/>
        <v>-3942.2800000000134</v>
      </c>
    </row>
    <row r="31" spans="1:16" x14ac:dyDescent="0.3">
      <c r="A31" t="s">
        <v>34</v>
      </c>
      <c r="B31" s="14">
        <v>0</v>
      </c>
      <c r="C31" s="13"/>
      <c r="D31" s="14">
        <v>0</v>
      </c>
      <c r="E31" s="13"/>
      <c r="F31" s="14">
        <v>0</v>
      </c>
      <c r="G31" s="13"/>
      <c r="H31" s="14">
        <v>0</v>
      </c>
      <c r="I31" s="13"/>
      <c r="J31" s="14">
        <f t="shared" ref="J31:J40" si="5">H31+F31+D31</f>
        <v>0</v>
      </c>
      <c r="K31" s="13"/>
      <c r="L31" s="14">
        <f t="shared" si="3"/>
        <v>0</v>
      </c>
      <c r="M31" s="10"/>
      <c r="N31" s="11">
        <v>0</v>
      </c>
      <c r="P31" s="11">
        <f t="shared" si="4"/>
        <v>0</v>
      </c>
    </row>
    <row r="32" spans="1:16" x14ac:dyDescent="0.3">
      <c r="A32" t="s">
        <v>35</v>
      </c>
      <c r="B32" s="14">
        <v>0</v>
      </c>
      <c r="C32" s="13"/>
      <c r="D32" s="14">
        <v>0</v>
      </c>
      <c r="E32" s="13"/>
      <c r="F32" s="14">
        <v>0</v>
      </c>
      <c r="G32" s="13"/>
      <c r="H32" s="14">
        <v>0</v>
      </c>
      <c r="I32" s="13"/>
      <c r="J32" s="14">
        <f t="shared" si="5"/>
        <v>0</v>
      </c>
      <c r="K32" s="13"/>
      <c r="L32" s="14">
        <f t="shared" si="3"/>
        <v>0</v>
      </c>
      <c r="M32" s="10"/>
      <c r="N32" s="11">
        <v>308.65000000000055</v>
      </c>
      <c r="P32" s="11">
        <f t="shared" si="4"/>
        <v>308.65000000000055</v>
      </c>
    </row>
    <row r="33" spans="1:16" x14ac:dyDescent="0.3">
      <c r="A33" t="s">
        <v>36</v>
      </c>
      <c r="B33" s="14">
        <v>0</v>
      </c>
      <c r="C33" s="13"/>
      <c r="D33" s="14">
        <v>0</v>
      </c>
      <c r="E33" s="13"/>
      <c r="F33" s="14">
        <v>0</v>
      </c>
      <c r="G33" s="13"/>
      <c r="H33" s="14">
        <v>0</v>
      </c>
      <c r="I33" s="13"/>
      <c r="J33" s="14">
        <f t="shared" si="5"/>
        <v>0</v>
      </c>
      <c r="K33" s="13"/>
      <c r="L33" s="14">
        <f t="shared" si="3"/>
        <v>0</v>
      </c>
      <c r="M33" s="10"/>
      <c r="N33" s="11">
        <v>-7.2759576141834259E-12</v>
      </c>
      <c r="P33" s="11">
        <f t="shared" si="4"/>
        <v>-7.2759576141834259E-12</v>
      </c>
    </row>
    <row r="34" spans="1:16" x14ac:dyDescent="0.3">
      <c r="A34" t="s">
        <v>37</v>
      </c>
      <c r="B34" s="14">
        <v>4526.22</v>
      </c>
      <c r="C34" s="13"/>
      <c r="D34" s="14">
        <v>0</v>
      </c>
      <c r="E34" s="13"/>
      <c r="F34" s="14">
        <v>0</v>
      </c>
      <c r="G34" s="13"/>
      <c r="H34" s="14">
        <v>0</v>
      </c>
      <c r="I34" s="13"/>
      <c r="J34" s="14">
        <f t="shared" si="5"/>
        <v>0</v>
      </c>
      <c r="K34" s="13"/>
      <c r="L34" s="14">
        <f t="shared" si="3"/>
        <v>4526.22</v>
      </c>
      <c r="M34" s="10"/>
      <c r="N34" s="11">
        <v>-3706.5699999999997</v>
      </c>
      <c r="P34" s="11">
        <f t="shared" si="4"/>
        <v>819.65000000000055</v>
      </c>
    </row>
    <row r="35" spans="1:16" x14ac:dyDescent="0.3">
      <c r="A35" t="s">
        <v>38</v>
      </c>
      <c r="B35" s="14">
        <v>473472.47000000009</v>
      </c>
      <c r="C35" s="13"/>
      <c r="D35" s="14">
        <v>4207.38</v>
      </c>
      <c r="E35" s="13"/>
      <c r="F35" s="14">
        <v>-662.68</v>
      </c>
      <c r="G35" s="13"/>
      <c r="H35" s="14">
        <v>0</v>
      </c>
      <c r="I35" s="13"/>
      <c r="J35" s="14">
        <f t="shared" si="5"/>
        <v>3544.7000000000003</v>
      </c>
      <c r="K35" s="13"/>
      <c r="L35" s="14">
        <f t="shared" si="3"/>
        <v>477017.1700000001</v>
      </c>
      <c r="M35" s="10"/>
      <c r="N35" s="11">
        <v>-204591.41</v>
      </c>
      <c r="P35" s="11">
        <f t="shared" si="4"/>
        <v>272425.76000000013</v>
      </c>
    </row>
    <row r="36" spans="1:16" x14ac:dyDescent="0.3">
      <c r="A36" t="s">
        <v>39</v>
      </c>
      <c r="B36" s="14">
        <v>0</v>
      </c>
      <c r="C36" s="13"/>
      <c r="D36" s="14">
        <v>0</v>
      </c>
      <c r="E36" s="13"/>
      <c r="F36" s="14">
        <v>0</v>
      </c>
      <c r="G36" s="13"/>
      <c r="H36" s="14">
        <v>0</v>
      </c>
      <c r="I36" s="13"/>
      <c r="J36" s="14">
        <f t="shared" si="5"/>
        <v>0</v>
      </c>
      <c r="K36" s="13"/>
      <c r="L36" s="14">
        <f t="shared" si="3"/>
        <v>0</v>
      </c>
      <c r="M36" s="10"/>
      <c r="N36" s="11">
        <v>0</v>
      </c>
      <c r="P36" s="11">
        <f t="shared" si="4"/>
        <v>0</v>
      </c>
    </row>
    <row r="37" spans="1:16" x14ac:dyDescent="0.3">
      <c r="A37" t="s">
        <v>40</v>
      </c>
      <c r="B37" s="14">
        <v>282277.26</v>
      </c>
      <c r="C37" s="13"/>
      <c r="D37" s="14">
        <v>0</v>
      </c>
      <c r="E37" s="13"/>
      <c r="F37" s="14">
        <v>0</v>
      </c>
      <c r="G37" s="13"/>
      <c r="H37" s="14">
        <v>0</v>
      </c>
      <c r="I37" s="13"/>
      <c r="J37" s="14">
        <f t="shared" si="5"/>
        <v>0</v>
      </c>
      <c r="K37" s="13"/>
      <c r="L37" s="14">
        <f t="shared" si="3"/>
        <v>282277.26</v>
      </c>
      <c r="M37" s="10"/>
      <c r="N37" s="11">
        <v>-114269.1</v>
      </c>
      <c r="P37" s="11">
        <f t="shared" si="4"/>
        <v>168008.16</v>
      </c>
    </row>
    <row r="38" spans="1:16" x14ac:dyDescent="0.3">
      <c r="A38" t="s">
        <v>41</v>
      </c>
      <c r="B38" s="14">
        <v>597614.32999999996</v>
      </c>
      <c r="C38" s="13"/>
      <c r="D38" s="14">
        <v>0</v>
      </c>
      <c r="E38" s="13"/>
      <c r="F38" s="14">
        <v>0</v>
      </c>
      <c r="G38" s="13"/>
      <c r="H38" s="14">
        <v>0</v>
      </c>
      <c r="I38" s="13"/>
      <c r="J38" s="14">
        <f t="shared" si="5"/>
        <v>0</v>
      </c>
      <c r="K38" s="13"/>
      <c r="L38" s="14">
        <f t="shared" si="3"/>
        <v>597614.32999999996</v>
      </c>
      <c r="M38" s="10"/>
      <c r="N38" s="11">
        <v>-262872.28999999998</v>
      </c>
      <c r="P38" s="11">
        <f t="shared" si="4"/>
        <v>334742.03999999998</v>
      </c>
    </row>
    <row r="39" spans="1:16" x14ac:dyDescent="0.3">
      <c r="A39" t="s">
        <v>42</v>
      </c>
      <c r="B39" s="14">
        <v>382484.28</v>
      </c>
      <c r="C39" s="13"/>
      <c r="D39" s="14">
        <v>0</v>
      </c>
      <c r="E39" s="13"/>
      <c r="F39" s="14">
        <v>0</v>
      </c>
      <c r="G39" s="13"/>
      <c r="H39" s="14">
        <v>0</v>
      </c>
      <c r="I39" s="13"/>
      <c r="J39" s="14">
        <f t="shared" si="5"/>
        <v>0</v>
      </c>
      <c r="K39" s="13"/>
      <c r="L39" s="14">
        <f t="shared" si="3"/>
        <v>382484.28</v>
      </c>
      <c r="M39" s="10"/>
      <c r="N39" s="11">
        <v>-372371.94000000006</v>
      </c>
      <c r="P39" s="11">
        <f t="shared" si="4"/>
        <v>10112.339999999967</v>
      </c>
    </row>
    <row r="40" spans="1:16" x14ac:dyDescent="0.3">
      <c r="A40" t="s">
        <v>43</v>
      </c>
      <c r="B40" s="15">
        <v>0</v>
      </c>
      <c r="C40" s="13"/>
      <c r="D40" s="15">
        <v>0</v>
      </c>
      <c r="E40" s="13"/>
      <c r="F40" s="15">
        <v>0</v>
      </c>
      <c r="G40" s="13"/>
      <c r="H40" s="15">
        <v>0</v>
      </c>
      <c r="I40" s="13"/>
      <c r="J40" s="15">
        <f t="shared" si="5"/>
        <v>0</v>
      </c>
      <c r="K40" s="13"/>
      <c r="L40" s="15">
        <f t="shared" si="3"/>
        <v>0</v>
      </c>
      <c r="M40" s="10"/>
      <c r="N40" s="16">
        <v>0</v>
      </c>
      <c r="P40" s="16">
        <f t="shared" si="4"/>
        <v>0</v>
      </c>
    </row>
    <row r="41" spans="1:16" x14ac:dyDescent="0.3">
      <c r="B41" s="14">
        <f>SUM(B28:B40)</f>
        <v>3197259.6500000004</v>
      </c>
      <c r="C41" s="13"/>
      <c r="D41" s="14">
        <f>SUM(D28:D40)</f>
        <v>12407.380000000001</v>
      </c>
      <c r="E41" s="13"/>
      <c r="F41" s="14">
        <f>SUM(F28:F40)</f>
        <v>-662.68</v>
      </c>
      <c r="G41" s="13"/>
      <c r="H41" s="14">
        <f>SUM(H28:H40)</f>
        <v>0</v>
      </c>
      <c r="I41" s="13"/>
      <c r="J41" s="14">
        <f>SUM(J28:J40)</f>
        <v>11744.7</v>
      </c>
      <c r="K41" s="13"/>
      <c r="L41" s="14">
        <f>SUM(L28:L40)</f>
        <v>3209004.3500000006</v>
      </c>
      <c r="M41" s="10"/>
      <c r="N41" s="14">
        <f>SUM(N28:N40)</f>
        <v>-1310539.54</v>
      </c>
      <c r="P41" s="14">
        <f>SUM(P28:P40)</f>
        <v>1898464.81</v>
      </c>
    </row>
    <row r="42" spans="1:16" x14ac:dyDescent="0.3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0"/>
    </row>
    <row r="43" spans="1:16" x14ac:dyDescent="0.3">
      <c r="A43" s="5" t="s">
        <v>44</v>
      </c>
      <c r="B43" s="14"/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0"/>
    </row>
    <row r="44" spans="1:16" x14ac:dyDescent="0.3">
      <c r="A44" t="s">
        <v>45</v>
      </c>
      <c r="B44" s="15">
        <v>5338.69</v>
      </c>
      <c r="C44" s="13"/>
      <c r="D44" s="15">
        <v>0</v>
      </c>
      <c r="E44" s="13"/>
      <c r="F44" s="15">
        <v>0</v>
      </c>
      <c r="G44" s="13"/>
      <c r="H44" s="15">
        <v>0</v>
      </c>
      <c r="I44" s="13"/>
      <c r="J44" s="15">
        <f>H44+F44+D44</f>
        <v>0</v>
      </c>
      <c r="K44" s="13"/>
      <c r="L44" s="15">
        <f>J44+B44</f>
        <v>5338.69</v>
      </c>
      <c r="M44" s="10"/>
      <c r="N44" s="16">
        <v>0</v>
      </c>
      <c r="P44" s="16">
        <f>L44+N44</f>
        <v>5338.69</v>
      </c>
    </row>
    <row r="45" spans="1:16" x14ac:dyDescent="0.3">
      <c r="B45" s="14">
        <f>SUM(B44)</f>
        <v>5338.69</v>
      </c>
      <c r="C45" s="13"/>
      <c r="D45" s="14">
        <f>SUM(D44)</f>
        <v>0</v>
      </c>
      <c r="E45" s="13"/>
      <c r="F45" s="14">
        <f>SUM(F44)</f>
        <v>0</v>
      </c>
      <c r="G45" s="13"/>
      <c r="H45" s="14">
        <f>SUM(H44)</f>
        <v>0</v>
      </c>
      <c r="I45" s="13"/>
      <c r="J45" s="14">
        <f>SUM(J44)</f>
        <v>0</v>
      </c>
      <c r="K45" s="13"/>
      <c r="L45" s="14">
        <f>SUM(L44)</f>
        <v>5338.69</v>
      </c>
      <c r="M45" s="10"/>
      <c r="N45" s="14">
        <f>SUM(N44)</f>
        <v>0</v>
      </c>
      <c r="P45" s="14">
        <f>SUM(P44)</f>
        <v>5338.69</v>
      </c>
    </row>
    <row r="46" spans="1:16" x14ac:dyDescent="0.3">
      <c r="B46" s="14"/>
      <c r="C46" s="13"/>
      <c r="D46" s="14"/>
      <c r="E46" s="13"/>
      <c r="F46" s="14"/>
      <c r="G46" s="13"/>
      <c r="H46" s="14"/>
      <c r="I46" s="13"/>
      <c r="J46" s="14"/>
      <c r="K46" s="13"/>
      <c r="L46" s="14"/>
      <c r="M46" s="10"/>
    </row>
    <row r="47" spans="1:16" x14ac:dyDescent="0.3">
      <c r="A47" s="5" t="s">
        <v>46</v>
      </c>
      <c r="B47" s="14"/>
      <c r="C47" s="13"/>
      <c r="D47" s="14"/>
      <c r="E47" s="13"/>
      <c r="F47" s="14"/>
      <c r="G47" s="13"/>
      <c r="H47" s="14"/>
      <c r="I47" s="13"/>
      <c r="J47" s="14"/>
      <c r="K47" s="13"/>
      <c r="L47" s="14"/>
      <c r="M47" s="10"/>
    </row>
    <row r="48" spans="1:16" x14ac:dyDescent="0.3">
      <c r="A48" t="s">
        <v>47</v>
      </c>
      <c r="B48" s="14">
        <v>2219475.6</v>
      </c>
      <c r="C48" s="13"/>
      <c r="D48" s="14">
        <v>0</v>
      </c>
      <c r="E48" s="13"/>
      <c r="F48" s="14">
        <v>0</v>
      </c>
      <c r="G48" s="13"/>
      <c r="H48" s="14">
        <v>0</v>
      </c>
      <c r="I48" s="13"/>
      <c r="J48" s="14">
        <f t="shared" ref="J48:J56" si="6">H48+F48+D48</f>
        <v>0</v>
      </c>
      <c r="K48" s="13"/>
      <c r="L48" s="14">
        <f t="shared" ref="L48:L56" si="7">J48+B48</f>
        <v>2219475.6</v>
      </c>
      <c r="M48" s="10"/>
      <c r="N48" s="11">
        <v>-1945868.9699999997</v>
      </c>
      <c r="P48" s="11">
        <f t="shared" ref="P48:P56" si="8">L48+N48</f>
        <v>273606.63000000035</v>
      </c>
    </row>
    <row r="49" spans="1:16" x14ac:dyDescent="0.3">
      <c r="A49" t="s">
        <v>48</v>
      </c>
      <c r="B49" s="14">
        <v>45700.5</v>
      </c>
      <c r="C49" s="13"/>
      <c r="D49" s="14">
        <v>0</v>
      </c>
      <c r="E49" s="13"/>
      <c r="F49" s="14">
        <v>0</v>
      </c>
      <c r="G49" s="13"/>
      <c r="H49" s="14">
        <v>0</v>
      </c>
      <c r="I49" s="13"/>
      <c r="J49" s="14">
        <f t="shared" si="6"/>
        <v>0</v>
      </c>
      <c r="K49" s="13"/>
      <c r="L49" s="14">
        <f t="shared" si="7"/>
        <v>45700.5</v>
      </c>
      <c r="M49" s="10"/>
      <c r="N49" s="11">
        <v>0</v>
      </c>
      <c r="P49" s="11">
        <f t="shared" si="8"/>
        <v>45700.5</v>
      </c>
    </row>
    <row r="50" spans="1:16" x14ac:dyDescent="0.3">
      <c r="A50" t="s">
        <v>49</v>
      </c>
      <c r="B50" s="14">
        <v>1617561.19</v>
      </c>
      <c r="C50" s="13"/>
      <c r="D50" s="14">
        <v>136954.17000000001</v>
      </c>
      <c r="E50" s="13"/>
      <c r="F50" s="14">
        <v>-11316.48</v>
      </c>
      <c r="G50" s="13"/>
      <c r="H50" s="14">
        <v>0</v>
      </c>
      <c r="I50" s="13"/>
      <c r="J50" s="14">
        <f t="shared" si="6"/>
        <v>125637.69000000002</v>
      </c>
      <c r="K50" s="13"/>
      <c r="L50" s="14">
        <f t="shared" si="7"/>
        <v>1743198.88</v>
      </c>
      <c r="M50" s="10"/>
      <c r="N50" s="11">
        <v>-786917.3200000003</v>
      </c>
      <c r="P50" s="11">
        <f t="shared" si="8"/>
        <v>956281.55999999959</v>
      </c>
    </row>
    <row r="51" spans="1:16" x14ac:dyDescent="0.3">
      <c r="A51" t="s">
        <v>50</v>
      </c>
      <c r="B51" s="14">
        <v>22419132.359999999</v>
      </c>
      <c r="C51" s="13"/>
      <c r="D51" s="14">
        <v>523718.68999999994</v>
      </c>
      <c r="E51" s="13"/>
      <c r="F51" s="14">
        <v>-168359.82</v>
      </c>
      <c r="G51" s="13"/>
      <c r="H51" s="14">
        <v>59393.04</v>
      </c>
      <c r="I51" s="13"/>
      <c r="J51" s="14">
        <f t="shared" si="6"/>
        <v>414751.90999999992</v>
      </c>
      <c r="K51" s="13"/>
      <c r="L51" s="14">
        <f t="shared" si="7"/>
        <v>22833884.27</v>
      </c>
      <c r="M51" s="10"/>
      <c r="N51" s="11">
        <v>-7897254.2200000025</v>
      </c>
      <c r="P51" s="11">
        <f t="shared" si="8"/>
        <v>14936630.049999997</v>
      </c>
    </row>
    <row r="52" spans="1:16" x14ac:dyDescent="0.3">
      <c r="A52" t="s">
        <v>51</v>
      </c>
      <c r="B52" s="14">
        <v>7181081.3000000007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4">
        <f t="shared" si="6"/>
        <v>0</v>
      </c>
      <c r="K52" s="13"/>
      <c r="L52" s="14">
        <f t="shared" si="7"/>
        <v>7181081.3000000007</v>
      </c>
      <c r="M52" s="10"/>
      <c r="N52" s="11">
        <v>-5034562.209999999</v>
      </c>
      <c r="P52" s="11">
        <f t="shared" si="8"/>
        <v>2146519.0900000017</v>
      </c>
    </row>
    <row r="53" spans="1:16" x14ac:dyDescent="0.3">
      <c r="A53" t="s">
        <v>52</v>
      </c>
      <c r="B53" s="14">
        <v>11237593.5</v>
      </c>
      <c r="C53" s="13"/>
      <c r="D53" s="14">
        <v>2130335.31</v>
      </c>
      <c r="E53" s="13"/>
      <c r="F53" s="14">
        <v>-32431.8</v>
      </c>
      <c r="G53" s="13"/>
      <c r="H53" s="14">
        <v>0</v>
      </c>
      <c r="I53" s="13"/>
      <c r="J53" s="14">
        <f t="shared" si="6"/>
        <v>2097903.5100000002</v>
      </c>
      <c r="K53" s="13"/>
      <c r="L53" s="14">
        <f t="shared" si="7"/>
        <v>13335497.01</v>
      </c>
      <c r="M53" s="10"/>
      <c r="N53" s="11">
        <v>-4569529.4300000016</v>
      </c>
      <c r="P53" s="11">
        <f t="shared" si="8"/>
        <v>8765967.5799999982</v>
      </c>
    </row>
    <row r="54" spans="1:16" x14ac:dyDescent="0.3">
      <c r="A54" t="s">
        <v>53</v>
      </c>
      <c r="B54" s="14">
        <v>16780292.120000001</v>
      </c>
      <c r="C54" s="13"/>
      <c r="D54" s="14">
        <v>1218141.52</v>
      </c>
      <c r="E54" s="13"/>
      <c r="F54" s="14">
        <v>-72079.460000000006</v>
      </c>
      <c r="G54" s="13"/>
      <c r="H54" s="14">
        <v>0</v>
      </c>
      <c r="I54" s="13"/>
      <c r="J54" s="14">
        <f t="shared" si="6"/>
        <v>1146062.06</v>
      </c>
      <c r="K54" s="13"/>
      <c r="L54" s="14">
        <f t="shared" si="7"/>
        <v>17926354.18</v>
      </c>
      <c r="M54" s="10"/>
      <c r="N54" s="11">
        <v>-10468935.629999995</v>
      </c>
      <c r="P54" s="11">
        <f t="shared" si="8"/>
        <v>7457418.5500000045</v>
      </c>
    </row>
    <row r="55" spans="1:16" x14ac:dyDescent="0.3">
      <c r="A55" t="s">
        <v>54</v>
      </c>
      <c r="B55" s="14">
        <v>0</v>
      </c>
      <c r="C55" s="13"/>
      <c r="D55" s="14">
        <v>0</v>
      </c>
      <c r="E55" s="13"/>
      <c r="F55" s="14">
        <v>0</v>
      </c>
      <c r="G55" s="13"/>
      <c r="H55" s="14">
        <v>0</v>
      </c>
      <c r="I55" s="13"/>
      <c r="J55" s="14">
        <f t="shared" si="6"/>
        <v>0</v>
      </c>
      <c r="K55" s="13"/>
      <c r="L55" s="14">
        <f t="shared" si="7"/>
        <v>0</v>
      </c>
      <c r="M55" s="10"/>
      <c r="N55" s="11">
        <v>0</v>
      </c>
      <c r="P55" s="11">
        <f t="shared" si="8"/>
        <v>0</v>
      </c>
    </row>
    <row r="56" spans="1:16" x14ac:dyDescent="0.3">
      <c r="A56" t="s">
        <v>55</v>
      </c>
      <c r="B56" s="15">
        <v>0</v>
      </c>
      <c r="C56" s="13"/>
      <c r="D56" s="15">
        <v>0</v>
      </c>
      <c r="E56" s="13"/>
      <c r="F56" s="15">
        <v>0</v>
      </c>
      <c r="G56" s="13"/>
      <c r="H56" s="15">
        <v>0</v>
      </c>
      <c r="I56" s="13"/>
      <c r="J56" s="15">
        <f t="shared" si="6"/>
        <v>0</v>
      </c>
      <c r="K56" s="13"/>
      <c r="L56" s="15">
        <f t="shared" si="7"/>
        <v>0</v>
      </c>
      <c r="M56" s="10"/>
      <c r="N56" s="16">
        <v>0</v>
      </c>
      <c r="P56" s="16">
        <f t="shared" si="8"/>
        <v>0</v>
      </c>
    </row>
    <row r="57" spans="1:16" x14ac:dyDescent="0.3">
      <c r="B57" s="14">
        <f>SUM(B48:B56)</f>
        <v>61500836.570000008</v>
      </c>
      <c r="C57" s="13"/>
      <c r="D57" s="14">
        <f>SUM(D48:D56)</f>
        <v>4009149.69</v>
      </c>
      <c r="E57" s="13"/>
      <c r="F57" s="14">
        <f>SUM(F48:F56)</f>
        <v>-284187.56</v>
      </c>
      <c r="G57" s="13"/>
      <c r="H57" s="14">
        <f>SUM(H48:H56)</f>
        <v>59393.04</v>
      </c>
      <c r="I57" s="13"/>
      <c r="J57" s="14">
        <f>SUM(J48:J56)</f>
        <v>3784355.1700000004</v>
      </c>
      <c r="K57" s="13"/>
      <c r="L57" s="14">
        <f>SUM(L48:L56)</f>
        <v>65285191.739999995</v>
      </c>
      <c r="M57" s="10"/>
      <c r="N57" s="14">
        <f>SUM(N48:N56)</f>
        <v>-30703067.779999997</v>
      </c>
      <c r="P57" s="14">
        <f>SUM(P48:P56)</f>
        <v>34582123.960000001</v>
      </c>
    </row>
    <row r="58" spans="1:16" x14ac:dyDescent="0.3">
      <c r="B58" s="14"/>
      <c r="C58" s="10"/>
      <c r="D58" s="14"/>
      <c r="E58" s="10"/>
      <c r="F58" s="14"/>
      <c r="G58" s="10"/>
      <c r="H58" s="14"/>
      <c r="I58" s="10"/>
      <c r="J58" s="14"/>
      <c r="K58" s="10"/>
      <c r="L58" s="14"/>
      <c r="M58" s="10"/>
    </row>
    <row r="59" spans="1:16" x14ac:dyDescent="0.3">
      <c r="C59" s="10"/>
      <c r="E59" s="10"/>
      <c r="G59" s="10"/>
      <c r="I59" s="10"/>
      <c r="K59" s="10"/>
      <c r="M59" s="10"/>
    </row>
    <row r="60" spans="1:16" ht="15" thickBot="1" x14ac:dyDescent="0.35">
      <c r="A60" s="5" t="s">
        <v>56</v>
      </c>
      <c r="B60" s="17">
        <f>B57+B45+B41+B25</f>
        <v>156513190.29999998</v>
      </c>
      <c r="C60" s="13"/>
      <c r="D60" s="17">
        <f>D57+D45+D41+D25</f>
        <v>8362261.7699999996</v>
      </c>
      <c r="E60" s="13"/>
      <c r="F60" s="17">
        <f>F57+F45+F41+F25</f>
        <v>-3261247.4299999997</v>
      </c>
      <c r="G60" s="13"/>
      <c r="H60" s="17">
        <f>H57+H45+H41+H25</f>
        <v>-181460.24999999991</v>
      </c>
      <c r="I60" s="13"/>
      <c r="J60" s="17">
        <f>J57+J45+J41+J25</f>
        <v>4919554.09</v>
      </c>
      <c r="K60" s="13"/>
      <c r="L60" s="17">
        <f>L57+L45+L41+L25</f>
        <v>161432744.38999999</v>
      </c>
      <c r="M60" s="13"/>
      <c r="N60" s="17">
        <f>N57+N45+N41+N25</f>
        <v>-71610664.820000008</v>
      </c>
      <c r="P60" s="17">
        <f>P57+P45+P41+P25</f>
        <v>89822079.570000008</v>
      </c>
    </row>
    <row r="61" spans="1:16" ht="15" thickTop="1" x14ac:dyDescent="0.3">
      <c r="C61" s="10"/>
      <c r="E61" s="10"/>
      <c r="G61" s="10"/>
      <c r="I61" s="10"/>
      <c r="K61" s="10"/>
      <c r="M61" s="10"/>
    </row>
    <row r="62" spans="1:16" x14ac:dyDescent="0.3">
      <c r="B62" s="4">
        <v>0</v>
      </c>
      <c r="C62" s="10"/>
      <c r="E62" s="10"/>
      <c r="G62" s="10"/>
      <c r="I62" s="10"/>
      <c r="K62" s="10"/>
      <c r="M62" s="10"/>
    </row>
    <row r="63" spans="1:16" x14ac:dyDescent="0.3">
      <c r="C63" s="10"/>
      <c r="E63" s="10"/>
      <c r="G63" s="10"/>
      <c r="I63" s="10"/>
      <c r="K63" s="10"/>
      <c r="M63" s="10"/>
    </row>
    <row r="64" spans="1:16" x14ac:dyDescent="0.3">
      <c r="C64" s="10"/>
      <c r="E64" s="10"/>
      <c r="G64" s="10"/>
      <c r="I64" s="10"/>
      <c r="K64" s="10"/>
      <c r="M64" s="10"/>
    </row>
    <row r="65" spans="3:13" x14ac:dyDescent="0.3">
      <c r="C65" s="10"/>
      <c r="E65" s="10"/>
      <c r="G65" s="10"/>
      <c r="I65" s="10"/>
      <c r="K65" s="10"/>
      <c r="M65" s="10"/>
    </row>
    <row r="66" spans="3:13" x14ac:dyDescent="0.3">
      <c r="C66" s="10"/>
      <c r="E66" s="10"/>
      <c r="G66" s="10"/>
      <c r="I66" s="10"/>
      <c r="K66" s="10"/>
      <c r="M66" s="10"/>
    </row>
    <row r="67" spans="3:13" x14ac:dyDescent="0.3">
      <c r="C67" s="10"/>
      <c r="E67" s="10"/>
      <c r="G67" s="10"/>
      <c r="I67" s="10"/>
      <c r="K67" s="10"/>
      <c r="M67" s="10"/>
    </row>
    <row r="68" spans="3:13" x14ac:dyDescent="0.3">
      <c r="C68" s="10"/>
      <c r="E68" s="10"/>
      <c r="G68" s="10"/>
      <c r="I68" s="10"/>
      <c r="K68" s="10"/>
      <c r="M68" s="10"/>
    </row>
    <row r="69" spans="3:13" x14ac:dyDescent="0.3">
      <c r="C69" s="10"/>
      <c r="E69" s="10"/>
      <c r="G69" s="10"/>
      <c r="I69" s="10"/>
      <c r="K69" s="10"/>
      <c r="M69" s="10"/>
    </row>
    <row r="70" spans="3:13" x14ac:dyDescent="0.3">
      <c r="C70" s="10"/>
      <c r="E70" s="10"/>
      <c r="G70" s="10"/>
      <c r="I70" s="10"/>
      <c r="K70" s="10"/>
      <c r="M70" s="10"/>
    </row>
    <row r="71" spans="3:13" x14ac:dyDescent="0.3">
      <c r="C71" s="10"/>
      <c r="E71" s="10"/>
      <c r="G71" s="10"/>
      <c r="I71" s="10"/>
      <c r="K71" s="10"/>
      <c r="M71" s="10"/>
    </row>
    <row r="72" spans="3:13" x14ac:dyDescent="0.3">
      <c r="C72" s="10"/>
      <c r="E72" s="10"/>
      <c r="G72" s="10"/>
      <c r="I72" s="10"/>
      <c r="K72" s="10"/>
      <c r="M72" s="10"/>
    </row>
    <row r="73" spans="3:13" x14ac:dyDescent="0.3">
      <c r="C73" s="10"/>
      <c r="E73" s="10"/>
      <c r="G73" s="10"/>
      <c r="I73" s="10"/>
      <c r="K73" s="10"/>
      <c r="M73" s="10"/>
    </row>
    <row r="74" spans="3:13" x14ac:dyDescent="0.3">
      <c r="C74" s="10"/>
      <c r="E74" s="10"/>
      <c r="G74" s="10"/>
      <c r="I74" s="10"/>
      <c r="K74" s="10"/>
      <c r="M74" s="10"/>
    </row>
    <row r="75" spans="3:13" x14ac:dyDescent="0.3">
      <c r="C75" s="10"/>
      <c r="E75" s="10"/>
      <c r="G75" s="10"/>
      <c r="I75" s="10"/>
      <c r="K75" s="10"/>
      <c r="M75" s="10"/>
    </row>
    <row r="76" spans="3:13" x14ac:dyDescent="0.3">
      <c r="C76" s="10"/>
      <c r="E76" s="10"/>
      <c r="G76" s="10"/>
      <c r="I76" s="10"/>
      <c r="K76" s="10"/>
      <c r="M76" s="10"/>
    </row>
    <row r="77" spans="3:13" x14ac:dyDescent="0.3">
      <c r="C77" s="10"/>
      <c r="E77" s="10"/>
      <c r="G77" s="10"/>
      <c r="I77" s="10"/>
      <c r="K77" s="10"/>
      <c r="M77" s="10"/>
    </row>
    <row r="78" spans="3:13" x14ac:dyDescent="0.3">
      <c r="C78" s="10"/>
      <c r="E78" s="10"/>
      <c r="G78" s="10"/>
      <c r="I78" s="10"/>
      <c r="K78" s="10"/>
      <c r="M78" s="10"/>
    </row>
    <row r="79" spans="3:13" x14ac:dyDescent="0.3">
      <c r="C79" s="10"/>
      <c r="E79" s="10"/>
      <c r="G79" s="10"/>
      <c r="I79" s="10"/>
      <c r="K79" s="10"/>
      <c r="M79" s="10"/>
    </row>
    <row r="80" spans="3:13" x14ac:dyDescent="0.3">
      <c r="C80" s="10"/>
      <c r="E80" s="10"/>
      <c r="G80" s="10"/>
      <c r="I80" s="10"/>
      <c r="K80" s="10"/>
      <c r="M80" s="10"/>
    </row>
    <row r="81" spans="3:13" x14ac:dyDescent="0.3">
      <c r="C81" s="10"/>
      <c r="E81" s="10"/>
      <c r="G81" s="10"/>
      <c r="I81" s="10"/>
      <c r="K81" s="10"/>
      <c r="M81" s="10"/>
    </row>
    <row r="82" spans="3:13" x14ac:dyDescent="0.3">
      <c r="C82" s="10"/>
      <c r="E82" s="10"/>
      <c r="G82" s="10"/>
      <c r="I82" s="10"/>
      <c r="K82" s="10"/>
      <c r="M82" s="10"/>
    </row>
    <row r="83" spans="3:13" x14ac:dyDescent="0.3">
      <c r="C83" s="10"/>
      <c r="E83" s="10"/>
      <c r="G83" s="10"/>
      <c r="I83" s="10"/>
      <c r="K83" s="10"/>
      <c r="M83" s="10"/>
    </row>
    <row r="84" spans="3:13" x14ac:dyDescent="0.3">
      <c r="C84" s="10"/>
      <c r="E84" s="10"/>
      <c r="G84" s="10"/>
      <c r="I84" s="10"/>
      <c r="K84" s="10"/>
      <c r="M84" s="10"/>
    </row>
    <row r="85" spans="3:13" x14ac:dyDescent="0.3">
      <c r="C85" s="10"/>
      <c r="E85" s="10"/>
      <c r="G85" s="10"/>
      <c r="I85" s="10"/>
      <c r="K85" s="10"/>
      <c r="M85" s="10"/>
    </row>
    <row r="86" spans="3:13" x14ac:dyDescent="0.3">
      <c r="C86" s="10"/>
      <c r="E86" s="10"/>
      <c r="G86" s="10"/>
      <c r="I86" s="10"/>
      <c r="K86" s="10"/>
      <c r="M86" s="10"/>
    </row>
    <row r="87" spans="3:13" x14ac:dyDescent="0.3">
      <c r="C87" s="10"/>
      <c r="E87" s="10"/>
      <c r="G87" s="10"/>
      <c r="I87" s="10"/>
      <c r="K87" s="10"/>
      <c r="M87" s="10"/>
    </row>
    <row r="88" spans="3:13" x14ac:dyDescent="0.3">
      <c r="C88" s="10"/>
      <c r="E88" s="10"/>
      <c r="G88" s="10"/>
      <c r="I88" s="10"/>
      <c r="K88" s="10"/>
      <c r="M88" s="10"/>
    </row>
    <row r="89" spans="3:13" x14ac:dyDescent="0.3">
      <c r="C89" s="10"/>
      <c r="E89" s="10"/>
      <c r="G89" s="10"/>
      <c r="I89" s="10"/>
      <c r="K89" s="10"/>
      <c r="M89" s="10"/>
    </row>
    <row r="90" spans="3:13" x14ac:dyDescent="0.3">
      <c r="C90" s="10"/>
      <c r="E90" s="10"/>
      <c r="G90" s="10"/>
      <c r="I90" s="10"/>
      <c r="K90" s="10"/>
      <c r="M90" s="10"/>
    </row>
    <row r="91" spans="3:13" x14ac:dyDescent="0.3">
      <c r="C91" s="10"/>
      <c r="E91" s="10"/>
      <c r="G91" s="10"/>
      <c r="I91" s="10"/>
      <c r="K91" s="10"/>
      <c r="M91" s="10"/>
    </row>
    <row r="92" spans="3:13" x14ac:dyDescent="0.3">
      <c r="C92" s="10"/>
      <c r="E92" s="10"/>
      <c r="G92" s="10"/>
      <c r="I92" s="10"/>
      <c r="K92" s="10"/>
      <c r="M92" s="10"/>
    </row>
    <row r="93" spans="3:13" x14ac:dyDescent="0.3">
      <c r="C93" s="10"/>
      <c r="E93" s="10"/>
      <c r="G93" s="10"/>
      <c r="I93" s="10"/>
      <c r="K93" s="10"/>
      <c r="M93" s="10"/>
    </row>
    <row r="94" spans="3:13" x14ac:dyDescent="0.3">
      <c r="C94" s="10"/>
      <c r="E94" s="10"/>
      <c r="G94" s="10"/>
      <c r="I94" s="10"/>
      <c r="K94" s="10"/>
      <c r="M94" s="10"/>
    </row>
    <row r="95" spans="3:13" x14ac:dyDescent="0.3">
      <c r="C95" s="10"/>
      <c r="E95" s="10"/>
      <c r="G95" s="10"/>
      <c r="I95" s="10"/>
      <c r="K95" s="10"/>
      <c r="M95" s="10"/>
    </row>
    <row r="96" spans="3:13" x14ac:dyDescent="0.3">
      <c r="C96" s="10"/>
      <c r="E96" s="10"/>
      <c r="G96" s="10"/>
      <c r="I96" s="10"/>
      <c r="K96" s="10"/>
      <c r="M96" s="10"/>
    </row>
    <row r="97" spans="3:13" x14ac:dyDescent="0.3">
      <c r="C97" s="10"/>
      <c r="E97" s="10"/>
      <c r="G97" s="10"/>
      <c r="I97" s="10"/>
      <c r="K97" s="10"/>
      <c r="M97" s="10"/>
    </row>
    <row r="98" spans="3:13" x14ac:dyDescent="0.3">
      <c r="C98" s="10"/>
      <c r="E98" s="10"/>
      <c r="G98" s="10"/>
      <c r="I98" s="10"/>
      <c r="K98" s="10"/>
      <c r="M98" s="10"/>
    </row>
    <row r="99" spans="3:13" x14ac:dyDescent="0.3">
      <c r="C99" s="10"/>
      <c r="E99" s="10"/>
      <c r="G99" s="10"/>
      <c r="I99" s="10"/>
      <c r="K99" s="10"/>
      <c r="M99" s="10"/>
    </row>
    <row r="100" spans="3:13" x14ac:dyDescent="0.3">
      <c r="C100" s="10"/>
      <c r="E100" s="10"/>
      <c r="G100" s="10"/>
      <c r="I100" s="10"/>
      <c r="K100" s="10"/>
      <c r="M100" s="10"/>
    </row>
    <row r="101" spans="3:13" x14ac:dyDescent="0.3">
      <c r="C101" s="10"/>
      <c r="E101" s="10"/>
      <c r="G101" s="10"/>
      <c r="I101" s="10"/>
      <c r="K101" s="10"/>
      <c r="M101" s="10"/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Joe</dc:creator>
  <cp:lastModifiedBy>Barnes, Joe</cp:lastModifiedBy>
  <dcterms:created xsi:type="dcterms:W3CDTF">2018-05-31T17:24:37Z</dcterms:created>
  <dcterms:modified xsi:type="dcterms:W3CDTF">2018-05-31T21:40:07Z</dcterms:modified>
</cp:coreProperties>
</file>