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FERC Formula Rates\Attachment O\2016 Update\6 - OASIS Upload Docs\"/>
    </mc:Choice>
  </mc:AlternateContent>
  <bookViews>
    <workbookView xWindow="0" yWindow="0" windowWidth="25200" windowHeight="11655"/>
  </bookViews>
  <sheets>
    <sheet name="VA_PIS NBV P9 (REG)" sheetId="1" r:id="rId1"/>
  </sheets>
  <externalReferences>
    <externalReference r:id="rId2"/>
    <externalReference r:id="rId3"/>
  </externalReferences>
  <definedNames>
    <definedName name="ColumnAttributes1">#REF!</definedName>
    <definedName name="ColumnAttributes2">#REF!</definedName>
    <definedName name="ColumnAttributes3">#REF!</definedName>
    <definedName name="ColumnHeadings1">#REF!</definedName>
    <definedName name="ColumnHeadings2">#REF!</definedName>
    <definedName name="ColumnHeadings3">#REF!</definedName>
    <definedName name="DolUnitFactor">[2]ListsValues!$M$29</definedName>
    <definedName name="DolUnitList">[2]ListsValues!$C$32:$C$34</definedName>
    <definedName name="ElecUnitFactor">[2]ListsValues!$M$37</definedName>
    <definedName name="ElecUnitList">[2]ListsValues!$C$40:$C$41</definedName>
    <definedName name="GasUnitFactor">[2]ListsValues!$M$44</definedName>
    <definedName name="GasUnitList">[2]ListsValues!$C$47</definedName>
    <definedName name="_xlnm.Print_Titles" localSheetId="0">'VA_PIS NBV P9 (REG)'!$1:$8</definedName>
    <definedName name="PVA_ReportList">[2]ListsValues!$C$53:$C$60</definedName>
    <definedName name="PVA_ReportValue">[2]ListsValues!$L$50</definedName>
    <definedName name="RBC_ReportList">[2]ListsValues!$C$65:$C$68</definedName>
    <definedName name="RBC_ReportValue">[2]ListsValues!$L$62</definedName>
    <definedName name="RBCDtl_KUE">#REF!</definedName>
    <definedName name="RBCDtl_LGEE">#REF!</definedName>
    <definedName name="RBCDtl_LGEG">#REF!</definedName>
    <definedName name="ReportTitle1">#REF!</definedName>
    <definedName name="ReportTitle2">#REF!</definedName>
    <definedName name="ReportTitle3">#REF!</definedName>
    <definedName name="RowDetails1">#REF!</definedName>
    <definedName name="RowDetails2">#REF!</definedName>
    <definedName name="RowDetails3">#REF!</definedName>
    <definedName name="RptgMonth">[2]ListsValues!$F$3</definedName>
    <definedName name="RptgMonthList">[2]ListsValues!$C$14:$C$26</definedName>
    <definedName name="RptgMonthLYr">[2]ListsValues!$F$7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J55" i="1"/>
  <c r="L55" i="1" s="1"/>
  <c r="P55" i="1" s="1"/>
  <c r="N54" i="1"/>
  <c r="J54" i="1"/>
  <c r="L54" i="1" s="1"/>
  <c r="P54" i="1" s="1"/>
  <c r="N53" i="1"/>
  <c r="H53" i="1"/>
  <c r="J53" i="1" s="1"/>
  <c r="L53" i="1" s="1"/>
  <c r="P53" i="1" s="1"/>
  <c r="F53" i="1"/>
  <c r="D53" i="1"/>
  <c r="B53" i="1"/>
  <c r="N52" i="1"/>
  <c r="H52" i="1"/>
  <c r="J52" i="1" s="1"/>
  <c r="L52" i="1" s="1"/>
  <c r="P52" i="1" s="1"/>
  <c r="F52" i="1"/>
  <c r="D52" i="1"/>
  <c r="B52" i="1"/>
  <c r="N51" i="1"/>
  <c r="H51" i="1"/>
  <c r="J51" i="1" s="1"/>
  <c r="L51" i="1" s="1"/>
  <c r="P51" i="1" s="1"/>
  <c r="F51" i="1"/>
  <c r="D51" i="1"/>
  <c r="B51" i="1"/>
  <c r="N50" i="1"/>
  <c r="H50" i="1"/>
  <c r="J50" i="1" s="1"/>
  <c r="L50" i="1" s="1"/>
  <c r="P50" i="1" s="1"/>
  <c r="F50" i="1"/>
  <c r="D50" i="1"/>
  <c r="B50" i="1"/>
  <c r="N49" i="1"/>
  <c r="H49" i="1"/>
  <c r="J49" i="1" s="1"/>
  <c r="L49" i="1" s="1"/>
  <c r="P49" i="1" s="1"/>
  <c r="F49" i="1"/>
  <c r="D49" i="1"/>
  <c r="B49" i="1"/>
  <c r="H48" i="1"/>
  <c r="J48" i="1" s="1"/>
  <c r="L48" i="1" s="1"/>
  <c r="P48" i="1" s="1"/>
  <c r="F48" i="1"/>
  <c r="D48" i="1"/>
  <c r="B48" i="1"/>
  <c r="N47" i="1"/>
  <c r="N56" i="1" s="1"/>
  <c r="N59" i="1" s="1"/>
  <c r="H47" i="1"/>
  <c r="H56" i="1" s="1"/>
  <c r="F47" i="1"/>
  <c r="F56" i="1" s="1"/>
  <c r="D47" i="1"/>
  <c r="D56" i="1" s="1"/>
  <c r="B47" i="1"/>
  <c r="B56" i="1" s="1"/>
  <c r="B59" i="1" s="1"/>
  <c r="B61" i="1" s="1"/>
  <c r="N44" i="1"/>
  <c r="H43" i="1"/>
  <c r="H44" i="1" s="1"/>
  <c r="F43" i="1"/>
  <c r="F44" i="1" s="1"/>
  <c r="D43" i="1"/>
  <c r="D44" i="1" s="1"/>
  <c r="B43" i="1"/>
  <c r="B44" i="1" s="1"/>
  <c r="N39" i="1"/>
  <c r="H39" i="1"/>
  <c r="J39" i="1" s="1"/>
  <c r="L39" i="1" s="1"/>
  <c r="P39" i="1" s="1"/>
  <c r="F39" i="1"/>
  <c r="D39" i="1"/>
  <c r="B39" i="1"/>
  <c r="N38" i="1"/>
  <c r="H38" i="1"/>
  <c r="J38" i="1" s="1"/>
  <c r="L38" i="1" s="1"/>
  <c r="P38" i="1" s="1"/>
  <c r="F38" i="1"/>
  <c r="D38" i="1"/>
  <c r="B38" i="1"/>
  <c r="N37" i="1"/>
  <c r="H37" i="1"/>
  <c r="J37" i="1" s="1"/>
  <c r="L37" i="1" s="1"/>
  <c r="P37" i="1" s="1"/>
  <c r="F37" i="1"/>
  <c r="D37" i="1"/>
  <c r="B37" i="1"/>
  <c r="N36" i="1"/>
  <c r="H36" i="1"/>
  <c r="J36" i="1" s="1"/>
  <c r="L36" i="1" s="1"/>
  <c r="P36" i="1" s="1"/>
  <c r="F36" i="1"/>
  <c r="D36" i="1"/>
  <c r="B36" i="1"/>
  <c r="N35" i="1"/>
  <c r="H35" i="1"/>
  <c r="J35" i="1" s="1"/>
  <c r="L35" i="1" s="1"/>
  <c r="P35" i="1" s="1"/>
  <c r="F35" i="1"/>
  <c r="D35" i="1"/>
  <c r="B35" i="1"/>
  <c r="N34" i="1"/>
  <c r="H34" i="1"/>
  <c r="J34" i="1" s="1"/>
  <c r="L34" i="1" s="1"/>
  <c r="P34" i="1" s="1"/>
  <c r="F34" i="1"/>
  <c r="D34" i="1"/>
  <c r="B34" i="1"/>
  <c r="N33" i="1"/>
  <c r="H33" i="1"/>
  <c r="J33" i="1" s="1"/>
  <c r="L33" i="1" s="1"/>
  <c r="P33" i="1" s="1"/>
  <c r="F33" i="1"/>
  <c r="D33" i="1"/>
  <c r="B33" i="1"/>
  <c r="N32" i="1"/>
  <c r="H32" i="1"/>
  <c r="J32" i="1" s="1"/>
  <c r="L32" i="1" s="1"/>
  <c r="P32" i="1" s="1"/>
  <c r="F32" i="1"/>
  <c r="D32" i="1"/>
  <c r="B32" i="1"/>
  <c r="N31" i="1"/>
  <c r="H31" i="1"/>
  <c r="J31" i="1" s="1"/>
  <c r="L31" i="1" s="1"/>
  <c r="P31" i="1" s="1"/>
  <c r="F31" i="1"/>
  <c r="D31" i="1"/>
  <c r="B31" i="1"/>
  <c r="N30" i="1"/>
  <c r="H30" i="1"/>
  <c r="J30" i="1" s="1"/>
  <c r="L30" i="1" s="1"/>
  <c r="P30" i="1" s="1"/>
  <c r="F30" i="1"/>
  <c r="D30" i="1"/>
  <c r="B30" i="1"/>
  <c r="N29" i="1"/>
  <c r="H29" i="1"/>
  <c r="F29" i="1"/>
  <c r="D29" i="1"/>
  <c r="B29" i="1"/>
  <c r="L29" i="1" s="1"/>
  <c r="P29" i="1" s="1"/>
  <c r="N28" i="1"/>
  <c r="N40" i="1" s="1"/>
  <c r="H28" i="1"/>
  <c r="J28" i="1" s="1"/>
  <c r="L28" i="1" s="1"/>
  <c r="P28" i="1" s="1"/>
  <c r="F28" i="1"/>
  <c r="D28" i="1"/>
  <c r="B28" i="1"/>
  <c r="J27" i="1"/>
  <c r="H27" i="1"/>
  <c r="H40" i="1" s="1"/>
  <c r="F27" i="1"/>
  <c r="F40" i="1" s="1"/>
  <c r="D27" i="1"/>
  <c r="D40" i="1" s="1"/>
  <c r="B27" i="1"/>
  <c r="B40" i="1" s="1"/>
  <c r="N23" i="1"/>
  <c r="J23" i="1"/>
  <c r="L23" i="1" s="1"/>
  <c r="P23" i="1" s="1"/>
  <c r="H23" i="1"/>
  <c r="F23" i="1"/>
  <c r="D23" i="1"/>
  <c r="B23" i="1"/>
  <c r="N22" i="1"/>
  <c r="J22" i="1"/>
  <c r="L22" i="1" s="1"/>
  <c r="P22" i="1" s="1"/>
  <c r="H22" i="1"/>
  <c r="F22" i="1"/>
  <c r="D22" i="1"/>
  <c r="B22" i="1"/>
  <c r="N21" i="1"/>
  <c r="J21" i="1"/>
  <c r="L21" i="1" s="1"/>
  <c r="P21" i="1" s="1"/>
  <c r="H21" i="1"/>
  <c r="G21" i="1"/>
  <c r="F21" i="1"/>
  <c r="E21" i="1"/>
  <c r="D21" i="1"/>
  <c r="B21" i="1"/>
  <c r="N20" i="1"/>
  <c r="H20" i="1"/>
  <c r="F20" i="1"/>
  <c r="J20" i="1" s="1"/>
  <c r="L20" i="1" s="1"/>
  <c r="P20" i="1" s="1"/>
  <c r="D20" i="1"/>
  <c r="B20" i="1"/>
  <c r="N19" i="1"/>
  <c r="H19" i="1"/>
  <c r="F19" i="1"/>
  <c r="J19" i="1" s="1"/>
  <c r="L19" i="1" s="1"/>
  <c r="P19" i="1" s="1"/>
  <c r="D19" i="1"/>
  <c r="B19" i="1"/>
  <c r="N18" i="1"/>
  <c r="H18" i="1"/>
  <c r="F18" i="1"/>
  <c r="J18" i="1" s="1"/>
  <c r="L18" i="1" s="1"/>
  <c r="P18" i="1" s="1"/>
  <c r="D18" i="1"/>
  <c r="B18" i="1"/>
  <c r="N17" i="1"/>
  <c r="H17" i="1"/>
  <c r="D17" i="1"/>
  <c r="J17" i="1" s="1"/>
  <c r="L17" i="1" s="1"/>
  <c r="P17" i="1" s="1"/>
  <c r="B17" i="1"/>
  <c r="N16" i="1"/>
  <c r="H16" i="1"/>
  <c r="J16" i="1" s="1"/>
  <c r="L16" i="1" s="1"/>
  <c r="P16" i="1" s="1"/>
  <c r="F16" i="1"/>
  <c r="D16" i="1"/>
  <c r="B16" i="1"/>
  <c r="N15" i="1"/>
  <c r="H15" i="1"/>
  <c r="J15" i="1" s="1"/>
  <c r="L15" i="1" s="1"/>
  <c r="P15" i="1" s="1"/>
  <c r="F15" i="1"/>
  <c r="D15" i="1"/>
  <c r="B15" i="1"/>
  <c r="N14" i="1"/>
  <c r="H14" i="1"/>
  <c r="J14" i="1" s="1"/>
  <c r="L14" i="1" s="1"/>
  <c r="P14" i="1" s="1"/>
  <c r="F14" i="1"/>
  <c r="D14" i="1"/>
  <c r="B14" i="1"/>
  <c r="N13" i="1"/>
  <c r="L13" i="1"/>
  <c r="P13" i="1" s="1"/>
  <c r="J13" i="1"/>
  <c r="H13" i="1"/>
  <c r="F13" i="1"/>
  <c r="D13" i="1"/>
  <c r="B13" i="1"/>
  <c r="J12" i="1"/>
  <c r="L12" i="1" s="1"/>
  <c r="P12" i="1" s="1"/>
  <c r="H12" i="1"/>
  <c r="F12" i="1"/>
  <c r="D12" i="1"/>
  <c r="B12" i="1"/>
  <c r="N11" i="1"/>
  <c r="N24" i="1" s="1"/>
  <c r="J11" i="1"/>
  <c r="H11" i="1"/>
  <c r="H24" i="1" s="1"/>
  <c r="F11" i="1"/>
  <c r="F24" i="1" s="1"/>
  <c r="D11" i="1"/>
  <c r="D24" i="1" s="1"/>
  <c r="B11" i="1"/>
  <c r="B24" i="1" s="1"/>
  <c r="A3" i="1"/>
  <c r="J24" i="1" l="1"/>
  <c r="J40" i="1"/>
  <c r="F59" i="1"/>
  <c r="H59" i="1"/>
  <c r="D59" i="1"/>
  <c r="L11" i="1"/>
  <c r="L27" i="1"/>
  <c r="J47" i="1"/>
  <c r="J43" i="1"/>
  <c r="J56" i="1" l="1"/>
  <c r="L47" i="1"/>
  <c r="P11" i="1"/>
  <c r="P24" i="1" s="1"/>
  <c r="L24" i="1"/>
  <c r="L40" i="1"/>
  <c r="P27" i="1"/>
  <c r="P40" i="1" s="1"/>
  <c r="L43" i="1"/>
  <c r="J44" i="1"/>
  <c r="P43" i="1" l="1"/>
  <c r="P44" i="1" s="1"/>
  <c r="L44" i="1"/>
  <c r="P47" i="1"/>
  <c r="P56" i="1" s="1"/>
  <c r="P59" i="1" s="1"/>
  <c r="L56" i="1"/>
  <c r="J59" i="1"/>
  <c r="L59" i="1" l="1"/>
</calcChain>
</file>

<file path=xl/sharedStrings.xml><?xml version="1.0" encoding="utf-8"?>
<sst xmlns="http://schemas.openxmlformats.org/spreadsheetml/2006/main" count="58" uniqueCount="57">
  <si>
    <t>KENTUCKY UTILITIES COMPANY</t>
  </si>
  <si>
    <t>VIRGINIA - TOTAL PLANT IN SERVICE - ELECTRIC - NBV - REGULATORY ACCOUNTING</t>
  </si>
  <si>
    <t>Beginning</t>
  </si>
  <si>
    <t>Transfers/</t>
  </si>
  <si>
    <t>Ending</t>
  </si>
  <si>
    <t>Total Plant in Service</t>
  </si>
  <si>
    <t>Balance</t>
  </si>
  <si>
    <t>Additions</t>
  </si>
  <si>
    <t>Retirements</t>
  </si>
  <si>
    <t>Adjustments</t>
  </si>
  <si>
    <t>Net Additions</t>
  </si>
  <si>
    <t>Reserve</t>
  </si>
  <si>
    <t>Net Book Value</t>
  </si>
  <si>
    <t>TOTAL 101 &amp; 106</t>
  </si>
  <si>
    <t>Plant in Service</t>
  </si>
  <si>
    <t>Electric Distribution</t>
  </si>
  <si>
    <t>E360.10-Land Rights</t>
  </si>
  <si>
    <t>E360.20-Land</t>
  </si>
  <si>
    <t>E361.00-Structures and Improvements</t>
  </si>
  <si>
    <t>E362.00-Station Equipment</t>
  </si>
  <si>
    <t>E364.00-Poles, Towers, and Fixtures</t>
  </si>
  <si>
    <t>E365.00-OH Conductors and Devices</t>
  </si>
  <si>
    <t>E366.00-Underground Conduit</t>
  </si>
  <si>
    <t>E367.00-UG Conductors and Devices</t>
  </si>
  <si>
    <t>E368.00-Line Transformers</t>
  </si>
  <si>
    <t>E369.00-Services</t>
  </si>
  <si>
    <t>E370.00-Meters</t>
  </si>
  <si>
    <t>E371.00-Install on Customer Premise</t>
  </si>
  <si>
    <t>E373.00-Street Lighting / Signal Sy</t>
  </si>
  <si>
    <t>Electric General Plant</t>
  </si>
  <si>
    <t>E389.20-Land</t>
  </si>
  <si>
    <t>E390.10-Structures and Improvements</t>
  </si>
  <si>
    <t>E390.20-Structures and Improvements</t>
  </si>
  <si>
    <t>E391.10-Office Equipment</t>
  </si>
  <si>
    <t>E391.20-Non PC Computer Equipmen</t>
  </si>
  <si>
    <t>E392.00-Cars and Light Trucks</t>
  </si>
  <si>
    <t>E393.00-Stores Equipment</t>
  </si>
  <si>
    <t>E394.00-Tools, Shop, and Garage Equ</t>
  </si>
  <si>
    <t>E395.00-Laboratory Equipment</t>
  </si>
  <si>
    <t>E396.00-Power Op Equip - Lg Mach</t>
  </si>
  <si>
    <t>E397.00- Microwave, Fiber, Other</t>
  </si>
  <si>
    <t>E397.10-Comm Eq Radio and Telephone</t>
  </si>
  <si>
    <t>E398.00-Miscellaneous Equipment</t>
  </si>
  <si>
    <t>Electric Intangible Plant</t>
  </si>
  <si>
    <t>E301.00-Organization</t>
  </si>
  <si>
    <t>Electric Transmission</t>
  </si>
  <si>
    <t>E350.10-Land Rights</t>
  </si>
  <si>
    <t>E350.20-Land</t>
  </si>
  <si>
    <t>E352.10-Struct &amp; Imp-Non Sys Contro</t>
  </si>
  <si>
    <t>E353.10-Station Equipment - Non Sys</t>
  </si>
  <si>
    <t>E354.00-Towers and Fixtures</t>
  </si>
  <si>
    <t>E355.00-Poles and Fixtures</t>
  </si>
  <si>
    <t>E356.00-OH Conductors and Devices</t>
  </si>
  <si>
    <t>E357.00-Underground Conduit</t>
  </si>
  <si>
    <t>E358.00-Underground Conductors a</t>
  </si>
  <si>
    <t>to VA Transmission tab, cells B12:I21</t>
  </si>
  <si>
    <t>Total Plant in Service - Electric - 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</si>
</sst>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 x14ac:knownFonts="1">
    <font>
      <sz val="10"/>
      <name val="Arial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>
      <protection locked="0"/>
    </xf>
    <xf numFmtId="164" fontId="4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1"/>
    <xf numFmtId="0" fontId="3" fillId="0" borderId="0" xfId="0" applyFont="1"/>
    <xf numFmtId="0" fontId="0" fillId="0" borderId="0" xfId="0" applyFill="1"/>
    <xf numFmtId="43" fontId="3" fillId="0" borderId="1" xfId="1" applyFont="1" applyBorder="1" applyAlignment="1">
      <alignment horizontal="center"/>
    </xf>
    <xf numFmtId="0" fontId="3" fillId="0" borderId="0" xfId="0" applyFont="1" applyFill="1"/>
    <xf numFmtId="43" fontId="3" fillId="0" borderId="0" xfId="1" applyFont="1" applyBorder="1" applyAlignment="1">
      <alignment horizontal="center"/>
    </xf>
    <xf numFmtId="44" fontId="4" fillId="0" borderId="0" xfId="2"/>
    <xf numFmtId="43" fontId="0" fillId="0" borderId="0" xfId="0" applyNumberFormat="1"/>
    <xf numFmtId="44" fontId="4" fillId="0" borderId="0" xfId="2" applyBorder="1"/>
    <xf numFmtId="43" fontId="4" fillId="0" borderId="0" xfId="1" applyBorder="1"/>
    <xf numFmtId="43" fontId="4" fillId="0" borderId="1" xfId="1" applyBorder="1"/>
    <xf numFmtId="43" fontId="0" fillId="0" borderId="1" xfId="0" applyNumberFormat="1" applyBorder="1"/>
    <xf numFmtId="0" fontId="3" fillId="2" borderId="0" xfId="0" applyFont="1" applyFill="1"/>
    <xf numFmtId="43" fontId="4" fillId="2" borderId="0" xfId="1" applyFill="1" applyBorder="1"/>
    <xf numFmtId="44" fontId="4" fillId="2" borderId="0" xfId="2" applyFill="1" applyBorder="1"/>
    <xf numFmtId="0" fontId="0" fillId="2" borderId="0" xfId="0" applyFill="1"/>
    <xf numFmtId="43" fontId="4" fillId="2" borderId="1" xfId="1" applyFill="1" applyBorder="1"/>
    <xf numFmtId="0" fontId="5" fillId="0" borderId="0" xfId="0" applyFont="1" applyFill="1"/>
    <xf numFmtId="43" fontId="4" fillId="0" borderId="2" xfId="1" applyBorder="1"/>
    <xf numFmtId="164" fontId="3" fillId="0" borderId="0" xfId="0" applyNumberFormat="1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U%20December%202016%20Plant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\Revenue%20Volume%20Analysis%202011.1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Footnotes (YTD)"/>
      <sheetName val="TABLE OF CONTENTS"/>
      <sheetName val="KU_Summary - Cost - P1 (Tot)"/>
      <sheetName val="KU_Summary - Reserve - P2 (Tot)"/>
      <sheetName val="RWIP BY ACCOUNT - P2A (Tot)"/>
      <sheetName val="Cash Flow Summary - PG 2B (Tot)"/>
      <sheetName val="Land_Vehicle Retire P3 (Tot)"/>
      <sheetName val="Transfer Detail PG 3 (Tot)"/>
      <sheetName val="Recon Depr Exp to IS P4 (Tot)"/>
      <sheetName val="TOTAL_PIS NVB P5 (Tot)"/>
      <sheetName val="TOTAL_PIS COST SPLITS-P6 (Tot)"/>
      <sheetName val="KY_PIS NVB P7 (Tot)"/>
      <sheetName val="KY_Cost by Plant Acct P8 (Tot)"/>
      <sheetName val="VA_PIS NBV P9 (Tot)"/>
      <sheetName val="VA_Cost by Plant Acct P10 (Tot)"/>
      <sheetName val="TN_PIS NBV P11 (Tot)"/>
      <sheetName val="TN_Cost by Plant Acct P12 (Tot)"/>
      <sheetName val="Plant Held for Future-P13(Tot)"/>
      <sheetName val="Non Utility Prop - KY P14 (Tot)"/>
      <sheetName val="Elec Plant Purch-Sold  P15(Tot)"/>
      <sheetName val="KY_Res by Plant Acct P16 (Tot)"/>
      <sheetName val="VA_Res by Plant Acct P17 (Tot)"/>
      <sheetName val="TN_Res by Plant Acct P18 (Tot)"/>
      <sheetName val="KU_Summary - Cost - P1 (REG)"/>
      <sheetName val="Cash Flow Summary - PG 2B (FIN)"/>
      <sheetName val="KU_Summary - Reserve - P2 (REG)"/>
      <sheetName val="RWIP BY ACCOUNT - P2A (REG)"/>
      <sheetName val="Cash Flow Summary - PG 2B REG"/>
      <sheetName val="Transfers Detail P3 (REG)"/>
      <sheetName val="Transfers Detail-VA-P3.1 (REG)"/>
      <sheetName val="Transfers Detail-TN-P3.2 (REG)"/>
      <sheetName val="Land_Vehicle Retire P3A (REG)"/>
      <sheetName val="CWIP Spend by Project P3B (REG)"/>
      <sheetName val="Recon Depr Exp to IS P4 (REG)"/>
      <sheetName val="TOTAL_PIS NVB P5 (REG)"/>
      <sheetName val="TOTAL_PIS COST SPLITS-P6 (REG)"/>
      <sheetName val="KY_PIS NVB P7 (REG)"/>
      <sheetName val="KY_Cost by Plant Acct P8 (REG)"/>
      <sheetName val="VA_PIS NBV P9 (REG)"/>
      <sheetName val="VA_Cost by Plant Acct P10 (REG)"/>
      <sheetName val="TN_PIS NBV P11 (REG)"/>
      <sheetName val="TN_Cost by Plant Acct P12 (REG)"/>
      <sheetName val="Plant Held for Future-P13 (REG)"/>
      <sheetName val="Non Utility Prop - KY P14 (REG)"/>
      <sheetName val="Elec Plant Purch-Sold P15 (REG)"/>
      <sheetName val="KY_Res by Plant Acct P16(REG)"/>
      <sheetName val="VA_Res by Plant Acct P17(REG)"/>
      <sheetName val="TN_Res by Plant Acct P18(REG)"/>
      <sheetName val="KU_Summary - Cost - P1 (PA)"/>
      <sheetName val="KU_Summary - Reserve - P2 (PA)"/>
      <sheetName val="RWIP BY ACCOUNT - P2A (PA)"/>
      <sheetName val="Cash Flow - P2B (PA)"/>
      <sheetName val="Land_Vehicle Retire P3 (PA)"/>
      <sheetName val="Transfers Detail P3 (PA)"/>
      <sheetName val="Transfers Detail-VA-P3.1 (PA)"/>
      <sheetName val="Recon Depr Exp to IS P4 (PA)"/>
      <sheetName val="TOTAL_PIS NVB P5 (PA)"/>
      <sheetName val="TOTAL_PIS COST SPLITS-P6 (PA)"/>
      <sheetName val="KY_PIS NVB P7 (PA)"/>
      <sheetName val="KY_Cost by Plant Acct P8 (PA)"/>
      <sheetName val="VA_PIS NBV P9 (PA)"/>
      <sheetName val="VA_Cost by Plant Acct P10 (PA)"/>
      <sheetName val="TN_PIS NBV P11 (PA)"/>
      <sheetName val="TN_Cost by Plant Acct P12 (PA)"/>
      <sheetName val="Plant Held Future Use- P13 (PA)"/>
      <sheetName val="Non Utility Prop - KY P14 (PA)"/>
      <sheetName val="Elec Plant Purch-Sold  P15 (PA)"/>
      <sheetName val="KY_Res by Plant Acct P16 (PA)"/>
      <sheetName val="VA_Res by Plant Acct P17 (PA)"/>
      <sheetName val="TN_Res by Plant Acct P18 (PA)"/>
      <sheetName val="Cost Detail Check (REG)"/>
      <sheetName val="Cost Detail Check (PA)"/>
      <sheetName val="Pivot - Cost Summary REG"/>
      <sheetName val="Pivot - Reserve Summary REG"/>
      <sheetName val="Pivot - Cost Detail REG"/>
      <sheetName val="Pivot - Reserve Detail REG"/>
      <sheetName val="Pivot - Cost Summary PA"/>
      <sheetName val="Pivot - Reserve Summary PA"/>
      <sheetName val="Pivot - Cost Detail PA"/>
      <sheetName val="Pivot - Reserve Detail PA"/>
      <sheetName val="ARO Adjust for Transfers- FIN"/>
      <sheetName val="Customer Pay - KY"/>
      <sheetName val="Customer Pay - VA"/>
      <sheetName val="Listing of Other Adjustments"/>
      <sheetName val="Preliminary Retirements - PA"/>
      <sheetName val="Preliminary Retirements - PA VA"/>
      <sheetName val="N"/>
      <sheetName val="TRIAL BALANCE-KU - REG"/>
      <sheetName val="X"/>
      <sheetName val="TRIAL BALANCE-KU - PA"/>
      <sheetName val="A216810396964DCDB399904ED81BA8E"/>
      <sheetName val="CPR Trial Balance"/>
      <sheetName val="Reserve Balances"/>
      <sheetName val="Depr Study Summary Pg2"/>
      <sheetName val="Depr Study Detail by Acct Depr"/>
      <sheetName val="FORM 1"/>
      <sheetName val="CHECKS-KU"/>
      <sheetName val="Version-Change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">
          <cell r="A3" t="str">
            <v>DECEMBER 2016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B11">
            <v>91001.83</v>
          </cell>
          <cell r="D11">
            <v>0</v>
          </cell>
          <cell r="F11">
            <v>0</v>
          </cell>
          <cell r="H11">
            <v>0</v>
          </cell>
        </row>
        <row r="12">
          <cell r="B12">
            <v>102248.61</v>
          </cell>
          <cell r="D12">
            <v>0</v>
          </cell>
          <cell r="F12">
            <v>0</v>
          </cell>
          <cell r="H12">
            <v>0</v>
          </cell>
        </row>
        <row r="13">
          <cell r="B13">
            <v>486252.05</v>
          </cell>
          <cell r="D13">
            <v>8038.93</v>
          </cell>
          <cell r="F13">
            <v>-4085.36</v>
          </cell>
          <cell r="H13">
            <v>0</v>
          </cell>
          <cell r="J13">
            <v>3953.57</v>
          </cell>
        </row>
        <row r="14">
          <cell r="B14">
            <v>8064221.8399999999</v>
          </cell>
          <cell r="D14">
            <v>417179.56</v>
          </cell>
          <cell r="F14">
            <v>-29355.08</v>
          </cell>
          <cell r="H14">
            <v>-60180.36</v>
          </cell>
        </row>
        <row r="15">
          <cell r="B15">
            <v>26296948.349999998</v>
          </cell>
          <cell r="D15">
            <v>1131688.46</v>
          </cell>
          <cell r="F15">
            <v>-68158.070000000007</v>
          </cell>
          <cell r="H15">
            <v>0</v>
          </cell>
        </row>
        <row r="16">
          <cell r="B16">
            <v>23459608.040000003</v>
          </cell>
          <cell r="D16">
            <v>598380.06999999995</v>
          </cell>
          <cell r="F16">
            <v>-399793.9</v>
          </cell>
          <cell r="H16">
            <v>0</v>
          </cell>
        </row>
        <row r="17">
          <cell r="B17">
            <v>3769095.2300000004</v>
          </cell>
          <cell r="D17">
            <v>170446.9</v>
          </cell>
          <cell r="F17">
            <v>-7098.66</v>
          </cell>
          <cell r="H17">
            <v>0</v>
          </cell>
        </row>
        <row r="18">
          <cell r="B18">
            <v>13334888.539999999</v>
          </cell>
          <cell r="D18">
            <v>16330.71</v>
          </cell>
          <cell r="F18">
            <v>-628070.57999999996</v>
          </cell>
          <cell r="H18">
            <v>0</v>
          </cell>
        </row>
        <row r="19">
          <cell r="B19">
            <v>5218706.4200000009</v>
          </cell>
          <cell r="D19">
            <v>287844.31</v>
          </cell>
          <cell r="F19">
            <v>-7563.32</v>
          </cell>
          <cell r="H19">
            <v>0</v>
          </cell>
        </row>
        <row r="20">
          <cell r="B20">
            <v>3869984.78</v>
          </cell>
          <cell r="D20">
            <v>48566.23</v>
          </cell>
          <cell r="F20">
            <v>-21535.72</v>
          </cell>
          <cell r="H20">
            <v>0</v>
          </cell>
        </row>
        <row r="21">
          <cell r="B21">
            <v>855168.89000000013</v>
          </cell>
          <cell r="D21">
            <v>0</v>
          </cell>
          <cell r="F21">
            <v>0</v>
          </cell>
          <cell r="H21">
            <v>-855168.89</v>
          </cell>
        </row>
        <row r="22">
          <cell r="B22">
            <v>2534018.5</v>
          </cell>
          <cell r="D22">
            <v>163851.29999999999</v>
          </cell>
          <cell r="F22">
            <v>-103139.88</v>
          </cell>
          <cell r="H22">
            <v>855168.89</v>
          </cell>
        </row>
        <row r="26">
          <cell r="B26">
            <v>80601.7</v>
          </cell>
          <cell r="D26">
            <v>300027.74</v>
          </cell>
          <cell r="F26">
            <v>0</v>
          </cell>
          <cell r="H26">
            <v>0</v>
          </cell>
        </row>
        <row r="27">
          <cell r="B27">
            <v>978105.54</v>
          </cell>
          <cell r="D27">
            <v>58624.92</v>
          </cell>
          <cell r="F27">
            <v>-1358.41</v>
          </cell>
          <cell r="H27">
            <v>0</v>
          </cell>
        </row>
        <row r="28">
          <cell r="B28">
            <v>40883.599999999999</v>
          </cell>
          <cell r="D28">
            <v>0</v>
          </cell>
          <cell r="F28">
            <v>0</v>
          </cell>
          <cell r="H28">
            <v>0</v>
          </cell>
        </row>
        <row r="29">
          <cell r="B29">
            <v>7397.76</v>
          </cell>
          <cell r="D29">
            <v>0</v>
          </cell>
          <cell r="F29">
            <v>-7397.76</v>
          </cell>
          <cell r="H29">
            <v>0</v>
          </cell>
        </row>
        <row r="30">
          <cell r="B30">
            <v>0</v>
          </cell>
          <cell r="D30">
            <v>0</v>
          </cell>
          <cell r="F30">
            <v>0</v>
          </cell>
          <cell r="H30">
            <v>0</v>
          </cell>
        </row>
        <row r="31">
          <cell r="B31">
            <v>0</v>
          </cell>
          <cell r="D31">
            <v>0</v>
          </cell>
          <cell r="F31">
            <v>0</v>
          </cell>
          <cell r="H31">
            <v>0</v>
          </cell>
        </row>
        <row r="32">
          <cell r="B32">
            <v>4526.22</v>
          </cell>
          <cell r="D32">
            <v>0</v>
          </cell>
          <cell r="F32">
            <v>0</v>
          </cell>
          <cell r="H32">
            <v>0</v>
          </cell>
        </row>
        <row r="33">
          <cell r="B33">
            <v>464251.89000000007</v>
          </cell>
          <cell r="D33">
            <v>13144.79</v>
          </cell>
          <cell r="F33">
            <v>-3924.21</v>
          </cell>
          <cell r="H33">
            <v>0</v>
          </cell>
        </row>
        <row r="34">
          <cell r="B34">
            <v>0</v>
          </cell>
          <cell r="D34">
            <v>0</v>
          </cell>
          <cell r="F34">
            <v>0</v>
          </cell>
          <cell r="H34">
            <v>0</v>
          </cell>
        </row>
        <row r="35">
          <cell r="B35">
            <v>282277.26</v>
          </cell>
          <cell r="D35">
            <v>0</v>
          </cell>
        </row>
        <row r="36">
          <cell r="B36">
            <v>542762.68999999994</v>
          </cell>
          <cell r="D36">
            <v>54851.64</v>
          </cell>
          <cell r="F36">
            <v>0</v>
          </cell>
          <cell r="H36">
            <v>0</v>
          </cell>
        </row>
        <row r="37">
          <cell r="B37">
            <v>382484.28</v>
          </cell>
          <cell r="D37">
            <v>0</v>
          </cell>
          <cell r="F37">
            <v>0</v>
          </cell>
          <cell r="H37">
            <v>0</v>
          </cell>
        </row>
        <row r="38">
          <cell r="B38">
            <v>0</v>
          </cell>
          <cell r="D38">
            <v>0</v>
          </cell>
          <cell r="F38">
            <v>0</v>
          </cell>
          <cell r="H38">
            <v>0</v>
          </cell>
        </row>
        <row r="42">
          <cell r="B42">
            <v>5338.69</v>
          </cell>
          <cell r="D42">
            <v>0</v>
          </cell>
          <cell r="F42">
            <v>0</v>
          </cell>
          <cell r="H42">
            <v>0</v>
          </cell>
        </row>
        <row r="46">
          <cell r="B46">
            <v>2118631.2200000002</v>
          </cell>
          <cell r="D46">
            <v>100844.38</v>
          </cell>
          <cell r="F46">
            <v>0</v>
          </cell>
          <cell r="H46">
            <v>0</v>
          </cell>
        </row>
        <row r="47">
          <cell r="B47">
            <v>45700.5</v>
          </cell>
          <cell r="D47">
            <v>0</v>
          </cell>
          <cell r="F47">
            <v>0</v>
          </cell>
          <cell r="H47">
            <v>0</v>
          </cell>
        </row>
        <row r="48">
          <cell r="B48">
            <v>1617920.16</v>
          </cell>
          <cell r="D48">
            <v>0</v>
          </cell>
          <cell r="F48">
            <v>-358.97</v>
          </cell>
          <cell r="H48">
            <v>0</v>
          </cell>
        </row>
        <row r="49">
          <cell r="B49">
            <v>21721930.5</v>
          </cell>
          <cell r="D49">
            <v>601924.24</v>
          </cell>
          <cell r="F49">
            <v>-53813.64</v>
          </cell>
          <cell r="H49">
            <v>51847.62</v>
          </cell>
        </row>
        <row r="50">
          <cell r="B50">
            <v>7181081.3000000007</v>
          </cell>
          <cell r="D50">
            <v>0</v>
          </cell>
          <cell r="F50">
            <v>0</v>
          </cell>
          <cell r="H50">
            <v>0</v>
          </cell>
        </row>
        <row r="51">
          <cell r="B51">
            <v>10331733.279999999</v>
          </cell>
          <cell r="D51">
            <v>1146082.93</v>
          </cell>
          <cell r="F51">
            <v>-188375.09</v>
          </cell>
          <cell r="H51">
            <v>-51847.62</v>
          </cell>
        </row>
        <row r="52">
          <cell r="B52">
            <v>16579001.25</v>
          </cell>
          <cell r="D52">
            <v>267039.96999999997</v>
          </cell>
          <cell r="F52">
            <v>-65749.100000000006</v>
          </cell>
          <cell r="H52">
            <v>0</v>
          </cell>
        </row>
        <row r="61">
          <cell r="B61">
            <v>0</v>
          </cell>
          <cell r="D61">
            <v>0</v>
          </cell>
          <cell r="F61">
            <v>0</v>
          </cell>
          <cell r="H61">
            <v>0</v>
          </cell>
          <cell r="J61">
            <v>0</v>
          </cell>
        </row>
        <row r="62">
          <cell r="B62">
            <v>0</v>
          </cell>
          <cell r="D62">
            <v>0</v>
          </cell>
        </row>
        <row r="63">
          <cell r="B63">
            <v>207771.4299999997</v>
          </cell>
          <cell r="D63">
            <v>534188.1</v>
          </cell>
          <cell r="H63">
            <v>0</v>
          </cell>
        </row>
        <row r="64">
          <cell r="B64">
            <v>277304.45999999985</v>
          </cell>
          <cell r="D64">
            <v>546024.11</v>
          </cell>
          <cell r="H64">
            <v>0</v>
          </cell>
        </row>
        <row r="65">
          <cell r="B65">
            <v>0</v>
          </cell>
          <cell r="D65">
            <v>0</v>
          </cell>
        </row>
        <row r="66">
          <cell r="B66">
            <v>183334.09999999998</v>
          </cell>
          <cell r="D66">
            <v>23782.959999999999</v>
          </cell>
        </row>
        <row r="67">
          <cell r="B67">
            <v>0</v>
          </cell>
          <cell r="D67">
            <v>0</v>
          </cell>
        </row>
        <row r="68">
          <cell r="B68">
            <v>7.1622707764618099E-12</v>
          </cell>
          <cell r="D68">
            <v>0</v>
          </cell>
        </row>
        <row r="69">
          <cell r="B69">
            <v>172204.65</v>
          </cell>
          <cell r="D69">
            <v>41297.69</v>
          </cell>
          <cell r="F69">
            <v>0</v>
          </cell>
          <cell r="H69">
            <v>0</v>
          </cell>
        </row>
        <row r="70">
          <cell r="B70">
            <v>86835.299999999974</v>
          </cell>
          <cell r="D70">
            <v>141523.97</v>
          </cell>
          <cell r="H70">
            <v>0</v>
          </cell>
        </row>
        <row r="74">
          <cell r="B74">
            <v>55470.3</v>
          </cell>
          <cell r="D74">
            <v>-55470.3</v>
          </cell>
        </row>
        <row r="75">
          <cell r="B75">
            <v>0</v>
          </cell>
          <cell r="D75">
            <v>0</v>
          </cell>
          <cell r="F75">
            <v>0</v>
          </cell>
          <cell r="H75">
            <v>0</v>
          </cell>
        </row>
        <row r="76">
          <cell r="D76">
            <v>0</v>
          </cell>
          <cell r="F76">
            <v>0</v>
          </cell>
          <cell r="H76">
            <v>0</v>
          </cell>
        </row>
        <row r="77">
          <cell r="B77">
            <v>0</v>
          </cell>
          <cell r="D77">
            <v>0</v>
          </cell>
          <cell r="F77">
            <v>0</v>
          </cell>
          <cell r="H77">
            <v>0</v>
          </cell>
        </row>
        <row r="78">
          <cell r="B78">
            <v>0</v>
          </cell>
          <cell r="D78">
            <v>0</v>
          </cell>
          <cell r="F78">
            <v>0</v>
          </cell>
          <cell r="H78">
            <v>0</v>
          </cell>
        </row>
        <row r="81">
          <cell r="D81">
            <v>0</v>
          </cell>
        </row>
        <row r="82">
          <cell r="B82">
            <v>148185.51999999984</v>
          </cell>
          <cell r="D82">
            <v>-50941.88</v>
          </cell>
        </row>
        <row r="83">
          <cell r="B83">
            <v>881850.91</v>
          </cell>
          <cell r="D83">
            <v>-881850.91</v>
          </cell>
          <cell r="F83">
            <v>0</v>
          </cell>
          <cell r="H83">
            <v>0</v>
          </cell>
        </row>
        <row r="84">
          <cell r="B84">
            <v>247190.30000000005</v>
          </cell>
          <cell r="D84">
            <v>-247190.3</v>
          </cell>
          <cell r="F84">
            <v>0</v>
          </cell>
          <cell r="H84">
            <v>0</v>
          </cell>
        </row>
        <row r="91">
          <cell r="B91">
            <v>152726917.89000002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>
        <row r="10">
          <cell r="R10">
            <v>-68534.059999999983</v>
          </cell>
        </row>
        <row r="11">
          <cell r="R11">
            <v>-123384.54000000004</v>
          </cell>
        </row>
        <row r="12">
          <cell r="R12">
            <v>-3021321.9699999997</v>
          </cell>
        </row>
        <row r="13">
          <cell r="R13">
            <v>-12071065.77</v>
          </cell>
        </row>
        <row r="14">
          <cell r="R14">
            <v>-9114666.5999999996</v>
          </cell>
        </row>
        <row r="15">
          <cell r="R15">
            <v>0</v>
          </cell>
        </row>
        <row r="16">
          <cell r="R16">
            <v>-564430.45000000007</v>
          </cell>
        </row>
        <row r="17">
          <cell r="R17">
            <v>-6959364.0700000012</v>
          </cell>
        </row>
        <row r="18">
          <cell r="R18">
            <v>-4189392.6499999994</v>
          </cell>
        </row>
        <row r="19">
          <cell r="R19">
            <v>-2740337.0100000002</v>
          </cell>
        </row>
        <row r="20">
          <cell r="R20">
            <v>0</v>
          </cell>
        </row>
        <row r="21">
          <cell r="R21">
            <v>-1634852.4500000002</v>
          </cell>
        </row>
        <row r="25">
          <cell r="R25">
            <v>-285150.9800000001</v>
          </cell>
        </row>
        <row r="28">
          <cell r="R28">
            <v>-44181.960000000006</v>
          </cell>
        </row>
        <row r="29">
          <cell r="R29">
            <v>0</v>
          </cell>
        </row>
        <row r="30">
          <cell r="R30">
            <v>308.65000000000055</v>
          </cell>
        </row>
        <row r="31">
          <cell r="R31">
            <v>-7.2759576141834259E-12</v>
          </cell>
        </row>
        <row r="32">
          <cell r="R32">
            <v>-3492.2499999999995</v>
          </cell>
        </row>
        <row r="33">
          <cell r="R33">
            <v>-185488.93</v>
          </cell>
        </row>
        <row r="34">
          <cell r="R34">
            <v>0</v>
          </cell>
        </row>
        <row r="35">
          <cell r="R35">
            <v>-93747.540000000008</v>
          </cell>
        </row>
        <row r="36">
          <cell r="R36">
            <v>-231198.71</v>
          </cell>
        </row>
        <row r="37">
          <cell r="R37">
            <v>-344469.72000000003</v>
          </cell>
        </row>
        <row r="38">
          <cell r="R38">
            <v>0</v>
          </cell>
        </row>
        <row r="44">
          <cell r="R44">
            <v>-1925671.7699999998</v>
          </cell>
        </row>
        <row r="45">
          <cell r="R45">
            <v>-807162.27000000025</v>
          </cell>
        </row>
        <row r="46">
          <cell r="R46">
            <v>-7707875.2700000023</v>
          </cell>
        </row>
        <row r="47">
          <cell r="R47">
            <v>-4925050.629999999</v>
          </cell>
        </row>
        <row r="48">
          <cell r="R48">
            <v>-4352326.0700000012</v>
          </cell>
        </row>
        <row r="49">
          <cell r="R49">
            <v>-10181763.579999996</v>
          </cell>
        </row>
        <row r="50">
          <cell r="R50">
            <v>0</v>
          </cell>
        </row>
        <row r="51">
          <cell r="R51">
            <v>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verview"/>
      <sheetName val="PVA"/>
      <sheetName val="PVA for Purchase Power"/>
      <sheetName val="RBC Summary"/>
      <sheetName val="RBC Detail"/>
      <sheetName val="Information for SEC Tabl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F3">
            <v>40878</v>
          </cell>
        </row>
        <row r="7">
          <cell r="F7">
            <v>40513</v>
          </cell>
        </row>
        <row r="14">
          <cell r="C14">
            <v>40878</v>
          </cell>
        </row>
        <row r="15">
          <cell r="C15">
            <v>40848</v>
          </cell>
        </row>
        <row r="16">
          <cell r="C16">
            <v>40817</v>
          </cell>
        </row>
        <row r="17">
          <cell r="C17">
            <v>40787</v>
          </cell>
        </row>
        <row r="18">
          <cell r="C18">
            <v>40756</v>
          </cell>
        </row>
        <row r="19">
          <cell r="C19">
            <v>40725</v>
          </cell>
        </row>
        <row r="20">
          <cell r="C20">
            <v>40695</v>
          </cell>
        </row>
        <row r="21">
          <cell r="C21">
            <v>40664</v>
          </cell>
        </row>
        <row r="22">
          <cell r="C22">
            <v>40634</v>
          </cell>
        </row>
        <row r="23">
          <cell r="C23">
            <v>40603</v>
          </cell>
        </row>
        <row r="24">
          <cell r="C24">
            <v>40575</v>
          </cell>
        </row>
        <row r="25">
          <cell r="C25">
            <v>40544</v>
          </cell>
        </row>
        <row r="26">
          <cell r="C26">
            <v>40513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A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 x14ac:dyDescent="0.2"/>
  <cols>
    <col min="1" max="1" width="50.85546875" bestFit="1" customWidth="1"/>
    <col min="2" max="2" width="17.7109375" style="5" customWidth="1"/>
    <col min="3" max="3" width="1.7109375" customWidth="1"/>
    <col min="4" max="4" width="17.7109375" style="5" customWidth="1"/>
    <col min="5" max="5" width="1.7109375" customWidth="1"/>
    <col min="6" max="6" width="17.7109375" style="5" customWidth="1"/>
    <col min="7" max="7" width="1.7109375" customWidth="1"/>
    <col min="8" max="8" width="17.7109375" style="5" customWidth="1"/>
    <col min="9" max="9" width="1.7109375" customWidth="1"/>
    <col min="10" max="10" width="17.7109375" style="5" customWidth="1"/>
    <col min="11" max="11" width="1.7109375" customWidth="1"/>
    <col min="12" max="12" width="17.7109375" style="5" customWidth="1"/>
    <col min="13" max="13" width="2.140625" customWidth="1"/>
    <col min="14" max="14" width="17.140625" customWidth="1"/>
    <col min="15" max="15" width="3" customWidth="1"/>
    <col min="16" max="16" width="23.140625" bestFit="1" customWidth="1"/>
  </cols>
  <sheetData>
    <row r="1" spans="1:16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24" t="str">
        <f>'[1]KU_Summary - Cost - P1 (REG)'!A3:N3</f>
        <v>DECEMBER 2016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6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6" x14ac:dyDescent="0.2">
      <c r="B6" s="4" t="s">
        <v>2</v>
      </c>
      <c r="H6" s="4" t="s">
        <v>3</v>
      </c>
      <c r="L6" s="4" t="s">
        <v>4</v>
      </c>
      <c r="P6" s="6" t="s">
        <v>5</v>
      </c>
    </row>
    <row r="7" spans="1:16" s="7" customFormat="1" x14ac:dyDescent="0.2">
      <c r="B7" s="8" t="s">
        <v>6</v>
      </c>
      <c r="C7"/>
      <c r="D7" s="8" t="s">
        <v>7</v>
      </c>
      <c r="E7"/>
      <c r="F7" s="8" t="s">
        <v>8</v>
      </c>
      <c r="G7"/>
      <c r="H7" s="8" t="s">
        <v>9</v>
      </c>
      <c r="I7"/>
      <c r="J7" s="8" t="s">
        <v>10</v>
      </c>
      <c r="K7"/>
      <c r="L7" s="8" t="s">
        <v>6</v>
      </c>
      <c r="N7" s="8" t="s">
        <v>11</v>
      </c>
      <c r="P7" s="8" t="s">
        <v>12</v>
      </c>
    </row>
    <row r="8" spans="1:16" s="7" customFormat="1" x14ac:dyDescent="0.2">
      <c r="A8" s="9" t="s">
        <v>13</v>
      </c>
      <c r="B8" s="10"/>
      <c r="C8"/>
      <c r="D8" s="10"/>
      <c r="E8"/>
      <c r="F8" s="10"/>
      <c r="G8"/>
      <c r="H8" s="10"/>
      <c r="I8"/>
      <c r="J8" s="10"/>
      <c r="K8"/>
      <c r="L8" s="10"/>
    </row>
    <row r="9" spans="1:16" s="7" customFormat="1" x14ac:dyDescent="0.2">
      <c r="A9" s="6" t="s">
        <v>14</v>
      </c>
      <c r="B9" s="5"/>
      <c r="C9"/>
      <c r="D9" s="5"/>
      <c r="E9"/>
      <c r="F9" s="5"/>
      <c r="G9"/>
      <c r="H9" s="5"/>
      <c r="I9"/>
      <c r="J9" s="5"/>
      <c r="K9"/>
      <c r="L9" s="5"/>
    </row>
    <row r="10" spans="1:16" x14ac:dyDescent="0.2">
      <c r="A10" s="6" t="s">
        <v>15</v>
      </c>
      <c r="C10" s="11"/>
      <c r="E10" s="11"/>
      <c r="G10" s="11"/>
      <c r="I10" s="11"/>
      <c r="K10" s="11"/>
      <c r="M10" s="11"/>
    </row>
    <row r="11" spans="1:16" x14ac:dyDescent="0.2">
      <c r="A11" t="s">
        <v>16</v>
      </c>
      <c r="B11" s="5">
        <f>'[1]VA_Cost by Plant Acct P10 (REG)'!B11</f>
        <v>91001.83</v>
      </c>
      <c r="C11" s="11"/>
      <c r="D11" s="5">
        <f>'[1]VA_Cost by Plant Acct P10 (REG)'!D11</f>
        <v>0</v>
      </c>
      <c r="E11" s="11"/>
      <c r="F11" s="5">
        <f>'[1]VA_Cost by Plant Acct P10 (REG)'!F11</f>
        <v>0</v>
      </c>
      <c r="G11" s="11"/>
      <c r="H11" s="5">
        <f>'[1]VA_Cost by Plant Acct P10 (REG)'!H11</f>
        <v>0</v>
      </c>
      <c r="I11" s="11"/>
      <c r="J11" s="5">
        <f t="shared" ref="J11:J23" si="0">H11+F11+D11</f>
        <v>0</v>
      </c>
      <c r="K11" s="11"/>
      <c r="L11" s="5">
        <f t="shared" ref="L11:L23" si="1">J11+B11</f>
        <v>91001.83</v>
      </c>
      <c r="M11" s="11"/>
      <c r="N11" s="12">
        <f>'[1]VA_Res by Plant Acct P17(REG)'!R10</f>
        <v>-68534.059999999983</v>
      </c>
      <c r="P11" s="12">
        <f>L11+N11</f>
        <v>22467.770000000019</v>
      </c>
    </row>
    <row r="12" spans="1:16" x14ac:dyDescent="0.2">
      <c r="A12" t="s">
        <v>17</v>
      </c>
      <c r="B12" s="5">
        <f>'[1]VA_Cost by Plant Acct P10 (REG)'!B12</f>
        <v>102248.61</v>
      </c>
      <c r="C12" s="11"/>
      <c r="D12" s="5">
        <f>'[1]VA_Cost by Plant Acct P10 (REG)'!D12</f>
        <v>0</v>
      </c>
      <c r="E12" s="11"/>
      <c r="F12" s="5">
        <f>'[1]VA_Cost by Plant Acct P10 (REG)'!F12</f>
        <v>0</v>
      </c>
      <c r="G12" s="11"/>
      <c r="H12" s="5">
        <f>'[1]VA_Cost by Plant Acct P10 (REG)'!H12</f>
        <v>0</v>
      </c>
      <c r="I12" s="11"/>
      <c r="J12" s="5">
        <f t="shared" si="0"/>
        <v>0</v>
      </c>
      <c r="K12" s="11"/>
      <c r="L12" s="5">
        <f t="shared" si="1"/>
        <v>102248.61</v>
      </c>
      <c r="M12" s="11"/>
      <c r="N12" s="12">
        <v>0</v>
      </c>
      <c r="P12" s="12">
        <f t="shared" ref="P12:P23" si="2">L12+N12</f>
        <v>102248.61</v>
      </c>
    </row>
    <row r="13" spans="1:16" x14ac:dyDescent="0.2">
      <c r="A13" t="s">
        <v>18</v>
      </c>
      <c r="B13" s="5">
        <f>'[1]VA_Cost by Plant Acct P10 (REG)'!B13+'[1]VA_Cost by Plant Acct P10 (REG)'!B61</f>
        <v>486252.05</v>
      </c>
      <c r="C13" s="11"/>
      <c r="D13" s="5">
        <f>'[1]VA_Cost by Plant Acct P10 (REG)'!D13+'[1]VA_Cost by Plant Acct P10 (REG)'!D61</f>
        <v>8038.93</v>
      </c>
      <c r="E13" s="11"/>
      <c r="F13" s="5">
        <f>'[1]VA_Cost by Plant Acct P10 (REG)'!F13+'[1]VA_Cost by Plant Acct P10 (REG)'!F61</f>
        <v>-4085.36</v>
      </c>
      <c r="G13" s="11"/>
      <c r="H13" s="5">
        <f>'[1]VA_Cost by Plant Acct P10 (REG)'!H13+'[1]VA_Cost by Plant Acct P10 (REG)'!H61</f>
        <v>0</v>
      </c>
      <c r="I13" s="11"/>
      <c r="J13" s="5">
        <f>'[1]VA_Cost by Plant Acct P10 (REG)'!J13+'[1]VA_Cost by Plant Acct P10 (REG)'!J61</f>
        <v>3953.57</v>
      </c>
      <c r="K13" s="11"/>
      <c r="L13" s="5">
        <f>J13+B13</f>
        <v>490205.62</v>
      </c>
      <c r="M13" s="11"/>
      <c r="N13" s="12">
        <f>'[1]VA_Res by Plant Acct P17(REG)'!R11</f>
        <v>-123384.54000000004</v>
      </c>
      <c r="P13" s="12">
        <f t="shared" si="2"/>
        <v>366821.07999999996</v>
      </c>
    </row>
    <row r="14" spans="1:16" x14ac:dyDescent="0.2">
      <c r="A14" t="s">
        <v>19</v>
      </c>
      <c r="B14" s="5">
        <f>'[1]VA_Cost by Plant Acct P10 (REG)'!B14+'[1]VA_Cost by Plant Acct P10 (REG)'!B62</f>
        <v>8064221.8399999999</v>
      </c>
      <c r="C14" s="11"/>
      <c r="D14" s="5">
        <f>'[1]VA_Cost by Plant Acct P10 (REG)'!D14+'[1]VA_Cost by Plant Acct P10 (REG)'!D62</f>
        <v>417179.56</v>
      </c>
      <c r="E14" s="11"/>
      <c r="F14" s="5">
        <f>'[1]VA_Cost by Plant Acct P10 (REG)'!F14</f>
        <v>-29355.08</v>
      </c>
      <c r="G14" s="11"/>
      <c r="H14" s="5">
        <f>'[1]VA_Cost by Plant Acct P10 (REG)'!H14</f>
        <v>-60180.36</v>
      </c>
      <c r="I14" s="11"/>
      <c r="J14" s="5">
        <f t="shared" si="0"/>
        <v>327644.12</v>
      </c>
      <c r="K14" s="11"/>
      <c r="L14" s="5">
        <f t="shared" si="1"/>
        <v>8391865.959999999</v>
      </c>
      <c r="M14" s="11"/>
      <c r="N14" s="12">
        <f>'[1]VA_Res by Plant Acct P17(REG)'!R12</f>
        <v>-3021321.9699999997</v>
      </c>
      <c r="P14" s="12">
        <f t="shared" si="2"/>
        <v>5370543.9899999993</v>
      </c>
    </row>
    <row r="15" spans="1:16" x14ac:dyDescent="0.2">
      <c r="A15" t="s">
        <v>20</v>
      </c>
      <c r="B15" s="5">
        <f>'[1]VA_Cost by Plant Acct P10 (REG)'!B15+'[1]VA_Cost by Plant Acct P10 (REG)'!B63</f>
        <v>26504719.779999997</v>
      </c>
      <c r="C15" s="11"/>
      <c r="D15" s="5">
        <f>'[1]VA_Cost by Plant Acct P10 (REG)'!D15+'[1]VA_Cost by Plant Acct P10 (REG)'!D63</f>
        <v>1665876.56</v>
      </c>
      <c r="E15" s="11"/>
      <c r="F15" s="5">
        <f>'[1]VA_Cost by Plant Acct P10 (REG)'!F15</f>
        <v>-68158.070000000007</v>
      </c>
      <c r="G15" s="11"/>
      <c r="H15" s="5">
        <f>'[1]VA_Cost by Plant Acct P10 (REG)'!H15+'[1]VA_Cost by Plant Acct P10 (REG)'!H63</f>
        <v>0</v>
      </c>
      <c r="I15" s="11"/>
      <c r="J15" s="5">
        <f t="shared" si="0"/>
        <v>1597718.49</v>
      </c>
      <c r="K15" s="11"/>
      <c r="L15" s="5">
        <f t="shared" si="1"/>
        <v>28102438.269999996</v>
      </c>
      <c r="M15" s="11"/>
      <c r="N15" s="12">
        <f>'[1]VA_Res by Plant Acct P17(REG)'!R13</f>
        <v>-12071065.77</v>
      </c>
      <c r="P15" s="12">
        <f t="shared" si="2"/>
        <v>16031372.499999996</v>
      </c>
    </row>
    <row r="16" spans="1:16" x14ac:dyDescent="0.2">
      <c r="A16" t="s">
        <v>21</v>
      </c>
      <c r="B16" s="5">
        <f>'[1]VA_Cost by Plant Acct P10 (REG)'!B16+'[1]VA_Cost by Plant Acct P10 (REG)'!B64</f>
        <v>23736912.500000004</v>
      </c>
      <c r="C16" s="11"/>
      <c r="D16" s="5">
        <f>'[1]VA_Cost by Plant Acct P10 (REG)'!D16+'[1]VA_Cost by Plant Acct P10 (REG)'!D64</f>
        <v>1144404.18</v>
      </c>
      <c r="E16" s="11"/>
      <c r="F16" s="5">
        <f>'[1]VA_Cost by Plant Acct P10 (REG)'!F16</f>
        <v>-399793.9</v>
      </c>
      <c r="G16" s="11"/>
      <c r="H16" s="5">
        <f>'[1]VA_Cost by Plant Acct P10 (REG)'!H16+'[1]VA_Cost by Plant Acct P10 (REG)'!H64</f>
        <v>0</v>
      </c>
      <c r="I16" s="11"/>
      <c r="J16" s="5">
        <f t="shared" si="0"/>
        <v>744610.27999999991</v>
      </c>
      <c r="K16" s="11"/>
      <c r="L16" s="5">
        <f t="shared" si="1"/>
        <v>24481522.780000005</v>
      </c>
      <c r="M16" s="11"/>
      <c r="N16" s="12">
        <f>'[1]VA_Res by Plant Acct P17(REG)'!R14</f>
        <v>-9114666.5999999996</v>
      </c>
      <c r="P16" s="12">
        <f t="shared" si="2"/>
        <v>15366856.180000005</v>
      </c>
    </row>
    <row r="17" spans="1:16" x14ac:dyDescent="0.2">
      <c r="A17" t="s">
        <v>22</v>
      </c>
      <c r="B17" s="5">
        <f>'[1]VA_Cost by Plant Acct P10 (REG)'!B65</f>
        <v>0</v>
      </c>
      <c r="C17" s="11"/>
      <c r="D17" s="5">
        <f>'[1]VA_Cost by Plant Acct P10 (REG)'!D65</f>
        <v>0</v>
      </c>
      <c r="E17" s="11"/>
      <c r="F17" s="5">
        <v>0</v>
      </c>
      <c r="G17" s="11"/>
      <c r="H17" s="5">
        <f>'[1]VA_Cost by Plant Acct P10 (REG)'!H17</f>
        <v>0</v>
      </c>
      <c r="I17" s="11"/>
      <c r="J17" s="5">
        <f t="shared" si="0"/>
        <v>0</v>
      </c>
      <c r="K17" s="11"/>
      <c r="L17" s="5">
        <f t="shared" si="1"/>
        <v>0</v>
      </c>
      <c r="M17" s="11"/>
      <c r="N17" s="12">
        <f>'[1]VA_Res by Plant Acct P17(REG)'!R15</f>
        <v>0</v>
      </c>
      <c r="P17" s="12">
        <f t="shared" si="2"/>
        <v>0</v>
      </c>
    </row>
    <row r="18" spans="1:16" x14ac:dyDescent="0.2">
      <c r="A18" t="s">
        <v>23</v>
      </c>
      <c r="B18" s="5">
        <f>'[1]VA_Cost by Plant Acct P10 (REG)'!B17+'[1]VA_Cost by Plant Acct P10 (REG)'!B66</f>
        <v>3952429.3300000005</v>
      </c>
      <c r="C18" s="11"/>
      <c r="D18" s="5">
        <f>'[1]VA_Cost by Plant Acct P10 (REG)'!D17+'[1]VA_Cost by Plant Acct P10 (REG)'!D66</f>
        <v>194229.86</v>
      </c>
      <c r="E18" s="11"/>
      <c r="F18" s="5">
        <f>'[1]VA_Cost by Plant Acct P10 (REG)'!F17</f>
        <v>-7098.66</v>
      </c>
      <c r="G18" s="11"/>
      <c r="H18" s="5">
        <f>'[1]VA_Cost by Plant Acct P10 (REG)'!H17</f>
        <v>0</v>
      </c>
      <c r="I18" s="11"/>
      <c r="J18" s="5">
        <f t="shared" si="0"/>
        <v>187131.19999999998</v>
      </c>
      <c r="K18" s="11"/>
      <c r="L18" s="5">
        <f t="shared" si="1"/>
        <v>4139560.5300000007</v>
      </c>
      <c r="M18" s="11"/>
      <c r="N18" s="12">
        <f>'[1]VA_Res by Plant Acct P17(REG)'!R16</f>
        <v>-564430.45000000007</v>
      </c>
      <c r="P18" s="12">
        <f t="shared" si="2"/>
        <v>3575130.0800000005</v>
      </c>
    </row>
    <row r="19" spans="1:16" x14ac:dyDescent="0.2">
      <c r="A19" t="s">
        <v>24</v>
      </c>
      <c r="B19" s="5">
        <f>'[1]VA_Cost by Plant Acct P10 (REG)'!B18+'[1]VA_Cost by Plant Acct P10 (REG)'!B67</f>
        <v>13334888.539999999</v>
      </c>
      <c r="C19" s="11"/>
      <c r="D19" s="5">
        <f>'[1]VA_Cost by Plant Acct P10 (REG)'!D18+'[1]VA_Cost by Plant Acct P10 (REG)'!D67</f>
        <v>16330.71</v>
      </c>
      <c r="E19" s="11"/>
      <c r="F19" s="5">
        <f>'[1]VA_Cost by Plant Acct P10 (REG)'!F18</f>
        <v>-628070.57999999996</v>
      </c>
      <c r="G19" s="11"/>
      <c r="H19" s="5">
        <f>'[1]VA_Cost by Plant Acct P10 (REG)'!H18</f>
        <v>0</v>
      </c>
      <c r="I19" s="11"/>
      <c r="J19" s="5">
        <f t="shared" si="0"/>
        <v>-611739.87</v>
      </c>
      <c r="K19" s="11"/>
      <c r="L19" s="5">
        <f t="shared" si="1"/>
        <v>12723148.67</v>
      </c>
      <c r="M19" s="11"/>
      <c r="N19" s="12">
        <f>'[1]VA_Res by Plant Acct P17(REG)'!R17</f>
        <v>-6959364.0700000012</v>
      </c>
      <c r="P19" s="12">
        <f t="shared" si="2"/>
        <v>5763784.5999999987</v>
      </c>
    </row>
    <row r="20" spans="1:16" x14ac:dyDescent="0.2">
      <c r="A20" t="s">
        <v>25</v>
      </c>
      <c r="B20" s="5">
        <f>'[1]VA_Cost by Plant Acct P10 (REG)'!B19+'[1]VA_Cost by Plant Acct P10 (REG)'!B68</f>
        <v>5218706.4200000009</v>
      </c>
      <c r="C20" s="11"/>
      <c r="D20" s="5">
        <f>'[1]VA_Cost by Plant Acct P10 (REG)'!D19+'[1]VA_Cost by Plant Acct P10 (REG)'!D68</f>
        <v>287844.31</v>
      </c>
      <c r="E20" s="11"/>
      <c r="F20" s="5">
        <f>'[1]VA_Cost by Plant Acct P10 (REG)'!F19</f>
        <v>-7563.32</v>
      </c>
      <c r="G20" s="11"/>
      <c r="H20" s="5">
        <f>'[1]VA_Cost by Plant Acct P10 (REG)'!H19</f>
        <v>0</v>
      </c>
      <c r="I20" s="11"/>
      <c r="J20" s="5">
        <f t="shared" si="0"/>
        <v>280280.99</v>
      </c>
      <c r="K20" s="11"/>
      <c r="L20" s="5">
        <f t="shared" si="1"/>
        <v>5498987.4100000011</v>
      </c>
      <c r="M20" s="11"/>
      <c r="N20" s="12">
        <f>'[1]VA_Res by Plant Acct P17(REG)'!R18</f>
        <v>-4189392.6499999994</v>
      </c>
      <c r="P20" s="12">
        <f t="shared" si="2"/>
        <v>1309594.7600000016</v>
      </c>
    </row>
    <row r="21" spans="1:16" x14ac:dyDescent="0.2">
      <c r="A21" t="s">
        <v>26</v>
      </c>
      <c r="B21" s="5">
        <f>'[1]VA_Cost by Plant Acct P10 (REG)'!B20+'[1]VA_Cost by Plant Acct P10 (REG)'!B69</f>
        <v>4042189.4299999997</v>
      </c>
      <c r="C21" s="11"/>
      <c r="D21" s="5">
        <f>'[1]VA_Cost by Plant Acct P10 (REG)'!D20+'[1]VA_Cost by Plant Acct P10 (REG)'!D69</f>
        <v>89863.920000000013</v>
      </c>
      <c r="E21" s="5">
        <f>'[1]VA_Cost by Plant Acct P10 (REG)'!E20+'[1]VA_Cost by Plant Acct P10 (REG)'!E69</f>
        <v>0</v>
      </c>
      <c r="F21" s="5">
        <f>'[1]VA_Cost by Plant Acct P10 (REG)'!F20+'[1]VA_Cost by Plant Acct P10 (REG)'!F69</f>
        <v>-21535.72</v>
      </c>
      <c r="G21" s="5">
        <f>'[1]VA_Cost by Plant Acct P10 (REG)'!G20+'[1]VA_Cost by Plant Acct P10 (REG)'!G69</f>
        <v>0</v>
      </c>
      <c r="H21" s="5">
        <f>'[1]VA_Cost by Plant Acct P10 (REG)'!H20+'[1]VA_Cost by Plant Acct P10 (REG)'!H69</f>
        <v>0</v>
      </c>
      <c r="I21" s="11"/>
      <c r="J21" s="5">
        <f t="shared" si="0"/>
        <v>68328.200000000012</v>
      </c>
      <c r="K21" s="11"/>
      <c r="L21" s="5">
        <f t="shared" si="1"/>
        <v>4110517.63</v>
      </c>
      <c r="M21" s="11"/>
      <c r="N21" s="12">
        <f>'[1]VA_Res by Plant Acct P17(REG)'!R19</f>
        <v>-2740337.0100000002</v>
      </c>
      <c r="P21" s="12">
        <f t="shared" si="2"/>
        <v>1370180.6199999996</v>
      </c>
    </row>
    <row r="22" spans="1:16" x14ac:dyDescent="0.2">
      <c r="A22" t="s">
        <v>27</v>
      </c>
      <c r="B22" s="5">
        <f>'[1]VA_Cost by Plant Acct P10 (REG)'!B21</f>
        <v>855168.89000000013</v>
      </c>
      <c r="C22" s="13"/>
      <c r="D22" s="5">
        <f>'[1]VA_Cost by Plant Acct P10 (REG)'!D21</f>
        <v>0</v>
      </c>
      <c r="E22" s="13"/>
      <c r="F22" s="5">
        <f>'[1]VA_Cost by Plant Acct P10 (REG)'!F21</f>
        <v>0</v>
      </c>
      <c r="G22" s="13"/>
      <c r="H22" s="5">
        <f>'[1]VA_Cost by Plant Acct P10 (REG)'!H21</f>
        <v>-855168.89</v>
      </c>
      <c r="I22" s="13"/>
      <c r="J22" s="14">
        <f t="shared" si="0"/>
        <v>-855168.89</v>
      </c>
      <c r="K22" s="13"/>
      <c r="L22" s="14">
        <f t="shared" si="1"/>
        <v>0</v>
      </c>
      <c r="M22" s="11"/>
      <c r="N22" s="12">
        <f>'[1]VA_Res by Plant Acct P17(REG)'!R20</f>
        <v>0</v>
      </c>
      <c r="P22" s="12">
        <f t="shared" si="2"/>
        <v>0</v>
      </c>
    </row>
    <row r="23" spans="1:16" x14ac:dyDescent="0.2">
      <c r="A23" t="s">
        <v>28</v>
      </c>
      <c r="B23" s="15">
        <f>'[1]VA_Cost by Plant Acct P10 (REG)'!B22+'[1]VA_Cost by Plant Acct P10 (REG)'!B70</f>
        <v>2620853.7999999998</v>
      </c>
      <c r="C23" s="13"/>
      <c r="D23" s="15">
        <f>'[1]VA_Cost by Plant Acct P10 (REG)'!D22+'[1]VA_Cost by Plant Acct P10 (REG)'!D70</f>
        <v>305375.27</v>
      </c>
      <c r="E23" s="13"/>
      <c r="F23" s="15">
        <f>'[1]VA_Cost by Plant Acct P10 (REG)'!F22</f>
        <v>-103139.88</v>
      </c>
      <c r="G23" s="13"/>
      <c r="H23" s="15">
        <f>'[1]VA_Cost by Plant Acct P10 (REG)'!H22+'[1]VA_Cost by Plant Acct P10 (REG)'!H70</f>
        <v>855168.89</v>
      </c>
      <c r="I23" s="13"/>
      <c r="J23" s="15">
        <f t="shared" si="0"/>
        <v>1057404.28</v>
      </c>
      <c r="K23" s="13"/>
      <c r="L23" s="15">
        <f t="shared" si="1"/>
        <v>3678258.08</v>
      </c>
      <c r="M23" s="11"/>
      <c r="N23" s="16">
        <f>'[1]VA_Res by Plant Acct P17(REG)'!R21</f>
        <v>-1634852.4500000002</v>
      </c>
      <c r="P23" s="16">
        <f t="shared" si="2"/>
        <v>2043405.63</v>
      </c>
    </row>
    <row r="24" spans="1:16" x14ac:dyDescent="0.2">
      <c r="B24" s="14">
        <f>SUM(B11:B23)</f>
        <v>89009593.019999981</v>
      </c>
      <c r="C24" s="13"/>
      <c r="D24" s="14">
        <f>SUM(D11:D23)</f>
        <v>4129143.3</v>
      </c>
      <c r="E24" s="13"/>
      <c r="F24" s="14">
        <f>SUM(F11:F23)</f>
        <v>-1268800.5699999998</v>
      </c>
      <c r="G24" s="13"/>
      <c r="H24" s="14">
        <f>SUM(H11:H23)</f>
        <v>-60180.359999999986</v>
      </c>
      <c r="I24" s="13"/>
      <c r="J24" s="14">
        <f>SUM(J11:J23)</f>
        <v>2800162.37</v>
      </c>
      <c r="K24" s="13"/>
      <c r="L24" s="14">
        <f>SUM(L11:L23)</f>
        <v>91809755.389999986</v>
      </c>
      <c r="M24" s="11"/>
      <c r="N24" s="14">
        <f>SUM(N11:N23)</f>
        <v>-40487349.57</v>
      </c>
      <c r="P24" s="14">
        <f>SUM(P11:P23)</f>
        <v>51322405.820000008</v>
      </c>
    </row>
    <row r="25" spans="1:16" x14ac:dyDescent="0.2">
      <c r="B25" s="14"/>
      <c r="C25" s="13"/>
      <c r="D25" s="14"/>
      <c r="E25" s="13"/>
      <c r="F25" s="14"/>
      <c r="G25" s="13"/>
      <c r="H25" s="14"/>
      <c r="I25" s="13"/>
      <c r="J25" s="14"/>
      <c r="K25" s="13"/>
      <c r="L25" s="14"/>
      <c r="M25" s="11"/>
    </row>
    <row r="26" spans="1:16" x14ac:dyDescent="0.2">
      <c r="A26" s="6" t="s">
        <v>29</v>
      </c>
      <c r="B26" s="14"/>
      <c r="C26" s="13"/>
      <c r="D26" s="14"/>
      <c r="E26" s="13"/>
      <c r="F26" s="14"/>
      <c r="G26" s="13"/>
      <c r="H26" s="14"/>
      <c r="I26" s="13"/>
      <c r="J26" s="14"/>
      <c r="K26" s="13"/>
      <c r="L26" s="14"/>
      <c r="M26" s="11"/>
    </row>
    <row r="27" spans="1:16" x14ac:dyDescent="0.2">
      <c r="A27" t="s">
        <v>30</v>
      </c>
      <c r="B27" s="14">
        <f>'[1]VA_Cost by Plant Acct P10 (REG)'!B26</f>
        <v>80601.7</v>
      </c>
      <c r="C27" s="13"/>
      <c r="D27" s="14">
        <f>'[1]VA_Cost by Plant Acct P10 (REG)'!D26</f>
        <v>300027.74</v>
      </c>
      <c r="E27" s="13"/>
      <c r="F27" s="14">
        <f>'[1]VA_Cost by Plant Acct P10 (REG)'!F26</f>
        <v>0</v>
      </c>
      <c r="G27" s="13"/>
      <c r="H27" s="14">
        <f>'[1]VA_Cost by Plant Acct P10 (REG)'!H26</f>
        <v>0</v>
      </c>
      <c r="I27" s="13"/>
      <c r="J27" s="14">
        <f>H27+F27+D27</f>
        <v>300027.74</v>
      </c>
      <c r="K27" s="13"/>
      <c r="L27" s="14">
        <f t="shared" ref="L27:L39" si="3">J27+B27</f>
        <v>380629.44</v>
      </c>
      <c r="M27" s="11"/>
      <c r="N27" s="12">
        <v>0</v>
      </c>
      <c r="P27" s="12">
        <f t="shared" ref="P27:P39" si="4">L27+N27</f>
        <v>380629.44</v>
      </c>
    </row>
    <row r="28" spans="1:16" x14ac:dyDescent="0.2">
      <c r="A28" t="s">
        <v>31</v>
      </c>
      <c r="B28" s="14">
        <f>'[1]VA_Cost by Plant Acct P10 (REG)'!B27+'[1]VA_Cost by Plant Acct P10 (REG)'!B74</f>
        <v>1033575.8400000001</v>
      </c>
      <c r="C28" s="13"/>
      <c r="D28" s="14">
        <f>'[1]VA_Cost by Plant Acct P10 (REG)'!D27+'[1]VA_Cost by Plant Acct P10 (REG)'!D74</f>
        <v>3154.6199999999953</v>
      </c>
      <c r="E28" s="13"/>
      <c r="F28" s="14">
        <f>'[1]VA_Cost by Plant Acct P10 (REG)'!F27+'[1]VA_Cost by Plant Acct P10 (REG)'!F76</f>
        <v>-1358.41</v>
      </c>
      <c r="G28" s="13"/>
      <c r="H28" s="14">
        <f>'[1]VA_Cost by Plant Acct P10 (REG)'!H27+'[1]VA_Cost by Plant Acct P10 (REG)'!H76</f>
        <v>0</v>
      </c>
      <c r="I28" s="13"/>
      <c r="J28" s="14">
        <f>H28+F28+D28</f>
        <v>1796.2099999999953</v>
      </c>
      <c r="K28" s="13"/>
      <c r="L28" s="14">
        <f t="shared" si="3"/>
        <v>1035372.05</v>
      </c>
      <c r="M28" s="11"/>
      <c r="N28" s="12">
        <f>'[1]VA_Res by Plant Acct P17(REG)'!R25</f>
        <v>-285150.9800000001</v>
      </c>
      <c r="P28" s="12">
        <f t="shared" si="4"/>
        <v>750221.07</v>
      </c>
    </row>
    <row r="29" spans="1:16" x14ac:dyDescent="0.2">
      <c r="A29" t="s">
        <v>32</v>
      </c>
      <c r="B29" s="14">
        <f>'[1]VA_Cost by Plant Acct P10 (REG)'!B28</f>
        <v>40883.599999999999</v>
      </c>
      <c r="C29" s="13"/>
      <c r="D29" s="14">
        <f>'[1]VA_Cost by Plant Acct P10 (REG)'!D28</f>
        <v>0</v>
      </c>
      <c r="E29" s="13"/>
      <c r="F29" s="14">
        <f>'[1]VA_Cost by Plant Acct P10 (REG)'!F28</f>
        <v>0</v>
      </c>
      <c r="G29" s="13"/>
      <c r="H29" s="14">
        <f>'[1]VA_Cost by Plant Acct P10 (REG)'!H28</f>
        <v>0</v>
      </c>
      <c r="I29" s="13"/>
      <c r="J29" s="14">
        <v>0</v>
      </c>
      <c r="K29" s="13"/>
      <c r="L29" s="14">
        <f t="shared" si="3"/>
        <v>40883.599999999999</v>
      </c>
      <c r="M29" s="11"/>
      <c r="N29" s="12">
        <f>'[1]VA_Res by Plant Acct P17(REG)'!R28</f>
        <v>-44181.960000000006</v>
      </c>
      <c r="P29" s="12">
        <f t="shared" si="4"/>
        <v>-3298.3600000000079</v>
      </c>
    </row>
    <row r="30" spans="1:16" x14ac:dyDescent="0.2">
      <c r="A30" t="s">
        <v>33</v>
      </c>
      <c r="B30" s="14">
        <f>'[1]VA_Cost by Plant Acct P10 (REG)'!B29</f>
        <v>7397.76</v>
      </c>
      <c r="C30" s="13"/>
      <c r="D30" s="14">
        <f>'[1]VA_Cost by Plant Acct P10 (REG)'!D29</f>
        <v>0</v>
      </c>
      <c r="E30" s="13"/>
      <c r="F30" s="14">
        <f>'[1]VA_Cost by Plant Acct P10 (REG)'!F29</f>
        <v>-7397.76</v>
      </c>
      <c r="G30" s="13"/>
      <c r="H30" s="14">
        <f>'[1]VA_Cost by Plant Acct P10 (REG)'!H29</f>
        <v>0</v>
      </c>
      <c r="I30" s="13"/>
      <c r="J30" s="14">
        <f t="shared" ref="J30:J39" si="5">H30+F30+D30</f>
        <v>-7397.76</v>
      </c>
      <c r="K30" s="13"/>
      <c r="L30" s="14">
        <f t="shared" si="3"/>
        <v>0</v>
      </c>
      <c r="M30" s="11"/>
      <c r="N30" s="12">
        <f>'[1]VA_Res by Plant Acct P17(REG)'!R29</f>
        <v>0</v>
      </c>
      <c r="P30" s="12">
        <f t="shared" si="4"/>
        <v>0</v>
      </c>
    </row>
    <row r="31" spans="1:16" x14ac:dyDescent="0.2">
      <c r="A31" t="s">
        <v>34</v>
      </c>
      <c r="B31" s="14">
        <f>'[1]VA_Cost by Plant Acct P10 (REG)'!B30</f>
        <v>0</v>
      </c>
      <c r="C31" s="13"/>
      <c r="D31" s="14">
        <f>'[1]VA_Cost by Plant Acct P10 (REG)'!D30</f>
        <v>0</v>
      </c>
      <c r="E31" s="13"/>
      <c r="F31" s="14">
        <f>'[1]VA_Cost by Plant Acct P10 (REG)'!F30</f>
        <v>0</v>
      </c>
      <c r="G31" s="13"/>
      <c r="H31" s="14">
        <f>'[1]VA_Cost by Plant Acct P10 (REG)'!H30</f>
        <v>0</v>
      </c>
      <c r="I31" s="13"/>
      <c r="J31" s="14">
        <f t="shared" si="5"/>
        <v>0</v>
      </c>
      <c r="K31" s="13"/>
      <c r="L31" s="14">
        <f t="shared" si="3"/>
        <v>0</v>
      </c>
      <c r="M31" s="11"/>
      <c r="N31" s="12">
        <f>'[1]VA_Res by Plant Acct P17(REG)'!R30</f>
        <v>308.65000000000055</v>
      </c>
      <c r="P31" s="12">
        <f t="shared" si="4"/>
        <v>308.65000000000055</v>
      </c>
    </row>
    <row r="32" spans="1:16" x14ac:dyDescent="0.2">
      <c r="A32" t="s">
        <v>35</v>
      </c>
      <c r="B32" s="14">
        <f>'[1]VA_Cost by Plant Acct P10 (REG)'!B31</f>
        <v>0</v>
      </c>
      <c r="C32" s="13"/>
      <c r="D32" s="14">
        <f>'[1]VA_Cost by Plant Acct P10 (REG)'!D31</f>
        <v>0</v>
      </c>
      <c r="E32" s="13"/>
      <c r="F32" s="14">
        <f>'[1]VA_Cost by Plant Acct P10 (REG)'!F31</f>
        <v>0</v>
      </c>
      <c r="G32" s="13"/>
      <c r="H32" s="14">
        <f>'[1]VA_Cost by Plant Acct P10 (REG)'!H31</f>
        <v>0</v>
      </c>
      <c r="I32" s="13"/>
      <c r="J32" s="14">
        <f t="shared" si="5"/>
        <v>0</v>
      </c>
      <c r="K32" s="13"/>
      <c r="L32" s="14">
        <f t="shared" si="3"/>
        <v>0</v>
      </c>
      <c r="M32" s="11"/>
      <c r="N32" s="12">
        <f>'[1]VA_Res by Plant Acct P17(REG)'!R31</f>
        <v>-7.2759576141834259E-12</v>
      </c>
      <c r="P32" s="12">
        <f t="shared" si="4"/>
        <v>-7.2759576141834259E-12</v>
      </c>
    </row>
    <row r="33" spans="1:16" x14ac:dyDescent="0.2">
      <c r="A33" t="s">
        <v>36</v>
      </c>
      <c r="B33" s="14">
        <f>'[1]VA_Cost by Plant Acct P10 (REG)'!B32</f>
        <v>4526.22</v>
      </c>
      <c r="C33" s="13"/>
      <c r="D33" s="14">
        <f>'[1]VA_Cost by Plant Acct P10 (REG)'!D32</f>
        <v>0</v>
      </c>
      <c r="E33" s="13"/>
      <c r="F33" s="14">
        <f>'[1]VA_Cost by Plant Acct P10 (REG)'!F32</f>
        <v>0</v>
      </c>
      <c r="G33" s="13"/>
      <c r="H33" s="14">
        <f>'[1]VA_Cost by Plant Acct P10 (REG)'!H32</f>
        <v>0</v>
      </c>
      <c r="I33" s="13"/>
      <c r="J33" s="14">
        <f t="shared" si="5"/>
        <v>0</v>
      </c>
      <c r="K33" s="13"/>
      <c r="L33" s="14">
        <f t="shared" si="3"/>
        <v>4526.22</v>
      </c>
      <c r="M33" s="11"/>
      <c r="N33" s="12">
        <f>'[1]VA_Res by Plant Acct P17(REG)'!R32</f>
        <v>-3492.2499999999995</v>
      </c>
      <c r="P33" s="12">
        <f t="shared" si="4"/>
        <v>1033.9700000000007</v>
      </c>
    </row>
    <row r="34" spans="1:16" x14ac:dyDescent="0.2">
      <c r="A34" t="s">
        <v>37</v>
      </c>
      <c r="B34" s="14">
        <f>'[1]VA_Cost by Plant Acct P10 (REG)'!B33+'[1]VA_Cost by Plant Acct P10 (REG)'!B75</f>
        <v>464251.89000000007</v>
      </c>
      <c r="C34" s="13"/>
      <c r="D34" s="14">
        <f>'[1]VA_Cost by Plant Acct P10 (REG)'!D33+'[1]VA_Cost by Plant Acct P10 (REG)'!D75</f>
        <v>13144.79</v>
      </c>
      <c r="E34" s="13"/>
      <c r="F34" s="14">
        <f>'[1]VA_Cost by Plant Acct P10 (REG)'!F33+'[1]VA_Cost by Plant Acct P10 (REG)'!F75</f>
        <v>-3924.21</v>
      </c>
      <c r="G34" s="13"/>
      <c r="H34" s="14">
        <f>'[1]VA_Cost by Plant Acct P10 (REG)'!H33+'[1]VA_Cost by Plant Acct P10 (REG)'!H75</f>
        <v>0</v>
      </c>
      <c r="I34" s="13"/>
      <c r="J34" s="14">
        <f t="shared" si="5"/>
        <v>9220.5800000000017</v>
      </c>
      <c r="K34" s="13"/>
      <c r="L34" s="14">
        <f t="shared" si="3"/>
        <v>473472.47000000009</v>
      </c>
      <c r="M34" s="11"/>
      <c r="N34" s="12">
        <f>'[1]VA_Res by Plant Acct P17(REG)'!R33</f>
        <v>-185488.93</v>
      </c>
      <c r="P34" s="12">
        <f t="shared" si="4"/>
        <v>287983.5400000001</v>
      </c>
    </row>
    <row r="35" spans="1:16" x14ac:dyDescent="0.2">
      <c r="A35" t="s">
        <v>38</v>
      </c>
      <c r="B35" s="14">
        <f>'[1]VA_Cost by Plant Acct P10 (REG)'!B34</f>
        <v>0</v>
      </c>
      <c r="C35" s="13"/>
      <c r="D35" s="14">
        <f>'[1]VA_Cost by Plant Acct P10 (REG)'!D34</f>
        <v>0</v>
      </c>
      <c r="E35" s="13"/>
      <c r="F35" s="14">
        <f>'[1]VA_Cost by Plant Acct P10 (REG)'!F34</f>
        <v>0</v>
      </c>
      <c r="G35" s="13"/>
      <c r="H35" s="14">
        <f>'[1]VA_Cost by Plant Acct P10 (REG)'!H34</f>
        <v>0</v>
      </c>
      <c r="I35" s="13"/>
      <c r="J35" s="14">
        <f t="shared" si="5"/>
        <v>0</v>
      </c>
      <c r="K35" s="13"/>
      <c r="L35" s="14">
        <f t="shared" si="3"/>
        <v>0</v>
      </c>
      <c r="M35" s="11"/>
      <c r="N35" s="12">
        <f>'[1]VA_Res by Plant Acct P17(REG)'!R34</f>
        <v>0</v>
      </c>
      <c r="P35" s="12">
        <f t="shared" si="4"/>
        <v>0</v>
      </c>
    </row>
    <row r="36" spans="1:16" x14ac:dyDescent="0.2">
      <c r="A36" t="s">
        <v>39</v>
      </c>
      <c r="B36" s="14">
        <f>'[1]VA_Cost by Plant Acct P10 (REG)'!B35</f>
        <v>282277.26</v>
      </c>
      <c r="C36" s="13"/>
      <c r="D36" s="14">
        <f>'[1]VA_Cost by Plant Acct P10 (REG)'!D76+'[1]VA_Cost by Plant Acct P10 (REG)'!D35</f>
        <v>0</v>
      </c>
      <c r="E36" s="13"/>
      <c r="F36" s="14">
        <f>'[1]VA_Cost by Plant Acct P10 (REG)'!F76</f>
        <v>0</v>
      </c>
      <c r="G36" s="13"/>
      <c r="H36" s="14">
        <f>'[1]VA_Cost by Plant Acct P10 (REG)'!H76</f>
        <v>0</v>
      </c>
      <c r="I36" s="13"/>
      <c r="J36" s="14">
        <f t="shared" si="5"/>
        <v>0</v>
      </c>
      <c r="K36" s="13"/>
      <c r="L36" s="14">
        <f t="shared" si="3"/>
        <v>282277.26</v>
      </c>
      <c r="M36" s="11"/>
      <c r="N36" s="12">
        <f>'[1]VA_Res by Plant Acct P17(REG)'!R35</f>
        <v>-93747.540000000008</v>
      </c>
      <c r="P36" s="12">
        <f t="shared" si="4"/>
        <v>188529.72</v>
      </c>
    </row>
    <row r="37" spans="1:16" x14ac:dyDescent="0.2">
      <c r="A37" t="s">
        <v>40</v>
      </c>
      <c r="B37" s="14">
        <f>'[1]VA_Cost by Plant Acct P10 (REG)'!B36+'[1]VA_Cost by Plant Acct P10 (REG)'!B77</f>
        <v>542762.68999999994</v>
      </c>
      <c r="C37" s="13"/>
      <c r="D37" s="14">
        <f>'[1]VA_Cost by Plant Acct P10 (REG)'!D36+'[1]VA_Cost by Plant Acct P10 (REG)'!D77</f>
        <v>54851.64</v>
      </c>
      <c r="E37" s="13"/>
      <c r="F37" s="14">
        <f>'[1]VA_Cost by Plant Acct P10 (REG)'!F36+'[1]VA_Cost by Plant Acct P10 (REG)'!F77</f>
        <v>0</v>
      </c>
      <c r="G37" s="13"/>
      <c r="H37" s="14">
        <f>'[1]VA_Cost by Plant Acct P10 (REG)'!H36+'[1]VA_Cost by Plant Acct P10 (REG)'!H77</f>
        <v>0</v>
      </c>
      <c r="I37" s="13"/>
      <c r="J37" s="14">
        <f t="shared" si="5"/>
        <v>54851.64</v>
      </c>
      <c r="K37" s="13"/>
      <c r="L37" s="14">
        <f t="shared" si="3"/>
        <v>597614.32999999996</v>
      </c>
      <c r="M37" s="11"/>
      <c r="N37" s="12">
        <f>'[1]VA_Res by Plant Acct P17(REG)'!R36</f>
        <v>-231198.71</v>
      </c>
      <c r="P37" s="12">
        <f t="shared" si="4"/>
        <v>366415.62</v>
      </c>
    </row>
    <row r="38" spans="1:16" x14ac:dyDescent="0.2">
      <c r="A38" t="s">
        <v>41</v>
      </c>
      <c r="B38" s="14">
        <f>'[1]VA_Cost by Plant Acct P10 (REG)'!B37+'[1]VA_Cost by Plant Acct P10 (REG)'!B78</f>
        <v>382484.28</v>
      </c>
      <c r="C38" s="13"/>
      <c r="D38" s="14">
        <f>'[1]VA_Cost by Plant Acct P10 (REG)'!D37+'[1]VA_Cost by Plant Acct P10 (REG)'!D78</f>
        <v>0</v>
      </c>
      <c r="E38" s="13"/>
      <c r="F38" s="14">
        <f>'[1]VA_Cost by Plant Acct P10 (REG)'!F37+'[1]VA_Cost by Plant Acct P10 (REG)'!F78</f>
        <v>0</v>
      </c>
      <c r="G38" s="13"/>
      <c r="H38" s="14">
        <f>'[1]VA_Cost by Plant Acct P10 (REG)'!H37+'[1]VA_Cost by Plant Acct P10 (REG)'!H78</f>
        <v>0</v>
      </c>
      <c r="I38" s="13"/>
      <c r="J38" s="14">
        <f t="shared" si="5"/>
        <v>0</v>
      </c>
      <c r="K38" s="13"/>
      <c r="L38" s="14">
        <f t="shared" si="3"/>
        <v>382484.28</v>
      </c>
      <c r="M38" s="11"/>
      <c r="N38" s="12">
        <f>'[1]VA_Res by Plant Acct P17(REG)'!R37</f>
        <v>-344469.72000000003</v>
      </c>
      <c r="P38" s="12">
        <f t="shared" si="4"/>
        <v>38014.559999999998</v>
      </c>
    </row>
    <row r="39" spans="1:16" x14ac:dyDescent="0.2">
      <c r="A39" t="s">
        <v>42</v>
      </c>
      <c r="B39" s="15">
        <f>'[1]VA_Cost by Plant Acct P10 (REG)'!B38</f>
        <v>0</v>
      </c>
      <c r="C39" s="13"/>
      <c r="D39" s="15">
        <f>'[1]VA_Cost by Plant Acct P10 (REG)'!D38</f>
        <v>0</v>
      </c>
      <c r="E39" s="13"/>
      <c r="F39" s="15">
        <f>'[1]VA_Cost by Plant Acct P10 (REG)'!F38</f>
        <v>0</v>
      </c>
      <c r="G39" s="13"/>
      <c r="H39" s="15">
        <f>'[1]VA_Cost by Plant Acct P10 (REG)'!H38</f>
        <v>0</v>
      </c>
      <c r="I39" s="13"/>
      <c r="J39" s="15">
        <f t="shared" si="5"/>
        <v>0</v>
      </c>
      <c r="K39" s="13"/>
      <c r="L39" s="15">
        <f t="shared" si="3"/>
        <v>0</v>
      </c>
      <c r="M39" s="11"/>
      <c r="N39" s="16">
        <f>'[1]VA_Res by Plant Acct P17(REG)'!R38</f>
        <v>0</v>
      </c>
      <c r="P39" s="16">
        <f t="shared" si="4"/>
        <v>0</v>
      </c>
    </row>
    <row r="40" spans="1:16" x14ac:dyDescent="0.2">
      <c r="B40" s="14">
        <f>SUM(B27:B39)</f>
        <v>2838761.24</v>
      </c>
      <c r="C40" s="13"/>
      <c r="D40" s="14">
        <f>SUM(D27:D39)</f>
        <v>371178.79</v>
      </c>
      <c r="E40" s="13"/>
      <c r="F40" s="14">
        <f>SUM(F27:F39)</f>
        <v>-12680.380000000001</v>
      </c>
      <c r="G40" s="13"/>
      <c r="H40" s="14">
        <f>SUM(H27:H39)</f>
        <v>0</v>
      </c>
      <c r="I40" s="13"/>
      <c r="J40" s="14">
        <f>SUM(J27:J39)</f>
        <v>358498.41000000003</v>
      </c>
      <c r="K40" s="13"/>
      <c r="L40" s="14">
        <f>SUM(L27:L39)</f>
        <v>3197259.6500000004</v>
      </c>
      <c r="M40" s="11"/>
      <c r="N40" s="14">
        <f>SUM(N27:N39)</f>
        <v>-1187421.4400000002</v>
      </c>
      <c r="P40" s="14">
        <f>SUM(P27:P39)</f>
        <v>2009838.21</v>
      </c>
    </row>
    <row r="41" spans="1:16" x14ac:dyDescent="0.2">
      <c r="B41" s="14"/>
      <c r="C41" s="13"/>
      <c r="D41" s="14"/>
      <c r="E41" s="13"/>
      <c r="F41" s="14"/>
      <c r="G41" s="13"/>
      <c r="H41" s="14"/>
      <c r="I41" s="13"/>
      <c r="J41" s="14"/>
      <c r="K41" s="13"/>
      <c r="L41" s="14"/>
      <c r="M41" s="11"/>
    </row>
    <row r="42" spans="1:16" x14ac:dyDescent="0.2">
      <c r="A42" s="6" t="s">
        <v>43</v>
      </c>
      <c r="B42" s="14"/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1"/>
    </row>
    <row r="43" spans="1:16" x14ac:dyDescent="0.2">
      <c r="A43" t="s">
        <v>44</v>
      </c>
      <c r="B43" s="15">
        <f>'[1]VA_Cost by Plant Acct P10 (REG)'!B42</f>
        <v>5338.69</v>
      </c>
      <c r="C43" s="13"/>
      <c r="D43" s="15">
        <f>'[1]VA_Cost by Plant Acct P10 (REG)'!D42</f>
        <v>0</v>
      </c>
      <c r="E43" s="13"/>
      <c r="F43" s="15">
        <f>'[1]VA_Cost by Plant Acct P10 (REG)'!F42</f>
        <v>0</v>
      </c>
      <c r="G43" s="13"/>
      <c r="H43" s="15">
        <f>'[1]VA_Cost by Plant Acct P10 (REG)'!H42</f>
        <v>0</v>
      </c>
      <c r="I43" s="13"/>
      <c r="J43" s="15">
        <f>H43+F43+D43</f>
        <v>0</v>
      </c>
      <c r="K43" s="13"/>
      <c r="L43" s="15">
        <f>J43+B43</f>
        <v>5338.69</v>
      </c>
      <c r="M43" s="11"/>
      <c r="N43" s="16">
        <v>0</v>
      </c>
      <c r="P43" s="16">
        <f>L43+N43</f>
        <v>5338.69</v>
      </c>
    </row>
    <row r="44" spans="1:16" x14ac:dyDescent="0.2">
      <c r="B44" s="14">
        <f>SUM(B43)</f>
        <v>5338.69</v>
      </c>
      <c r="C44" s="13"/>
      <c r="D44" s="14">
        <f>SUM(D43)</f>
        <v>0</v>
      </c>
      <c r="E44" s="13"/>
      <c r="F44" s="14">
        <f>SUM(F43)</f>
        <v>0</v>
      </c>
      <c r="G44" s="13"/>
      <c r="H44" s="14">
        <f>SUM(H43)</f>
        <v>0</v>
      </c>
      <c r="I44" s="13"/>
      <c r="J44" s="14">
        <f>SUM(J43)</f>
        <v>0</v>
      </c>
      <c r="K44" s="13"/>
      <c r="L44" s="14">
        <f>SUM(L43)</f>
        <v>5338.69</v>
      </c>
      <c r="M44" s="11"/>
      <c r="N44" s="14">
        <f>SUM(N43)</f>
        <v>0</v>
      </c>
      <c r="P44" s="14">
        <f>SUM(P43)</f>
        <v>5338.69</v>
      </c>
    </row>
    <row r="45" spans="1:16" x14ac:dyDescent="0.2">
      <c r="B45" s="14"/>
      <c r="C45" s="13"/>
      <c r="D45" s="14"/>
      <c r="E45" s="13"/>
      <c r="F45" s="14"/>
      <c r="G45" s="13"/>
      <c r="H45" s="14"/>
      <c r="I45" s="13"/>
      <c r="J45" s="14"/>
      <c r="K45" s="13"/>
      <c r="L45" s="14"/>
      <c r="M45" s="11"/>
    </row>
    <row r="46" spans="1:16" x14ac:dyDescent="0.2">
      <c r="A46" s="17" t="s">
        <v>45</v>
      </c>
      <c r="B46" s="18"/>
      <c r="C46" s="19"/>
      <c r="D46" s="18"/>
      <c r="E46" s="19"/>
      <c r="F46" s="18"/>
      <c r="G46" s="19"/>
      <c r="H46" s="18"/>
      <c r="I46" s="19"/>
      <c r="J46" s="18"/>
      <c r="K46" s="19"/>
      <c r="L46" s="18"/>
      <c r="M46" s="11"/>
    </row>
    <row r="47" spans="1:16" x14ac:dyDescent="0.2">
      <c r="A47" s="20" t="s">
        <v>46</v>
      </c>
      <c r="B47" s="18">
        <f>'[1]VA_Cost by Plant Acct P10 (REG)'!B46</f>
        <v>2118631.2200000002</v>
      </c>
      <c r="C47" s="19"/>
      <c r="D47" s="18">
        <f>'[1]VA_Cost by Plant Acct P10 (REG)'!D46</f>
        <v>100844.38</v>
      </c>
      <c r="E47" s="19"/>
      <c r="F47" s="18">
        <f>'[1]VA_Cost by Plant Acct P10 (REG)'!F46</f>
        <v>0</v>
      </c>
      <c r="G47" s="19"/>
      <c r="H47" s="18">
        <f>'[1]VA_Cost by Plant Acct P10 (REG)'!H46</f>
        <v>0</v>
      </c>
      <c r="I47" s="19"/>
      <c r="J47" s="18">
        <f t="shared" ref="J47:J55" si="6">H47+F47+D47</f>
        <v>100844.38</v>
      </c>
      <c r="K47" s="19"/>
      <c r="L47" s="18">
        <f t="shared" ref="L47:L55" si="7">J47+B47</f>
        <v>2219475.6</v>
      </c>
      <c r="M47" s="11"/>
      <c r="N47" s="12">
        <f>'[1]VA_Res by Plant Acct P17(REG)'!R44</f>
        <v>-1925671.7699999998</v>
      </c>
      <c r="P47" s="12">
        <f t="shared" ref="P47:P55" si="8">L47+N47</f>
        <v>293803.83000000031</v>
      </c>
    </row>
    <row r="48" spans="1:16" x14ac:dyDescent="0.2">
      <c r="A48" s="20" t="s">
        <v>47</v>
      </c>
      <c r="B48" s="18">
        <f>'[1]VA_Cost by Plant Acct P10 (REG)'!B47</f>
        <v>45700.5</v>
      </c>
      <c r="C48" s="19"/>
      <c r="D48" s="18">
        <f>'[1]VA_Cost by Plant Acct P10 (REG)'!D47</f>
        <v>0</v>
      </c>
      <c r="E48" s="19"/>
      <c r="F48" s="18">
        <f>'[1]VA_Cost by Plant Acct P10 (REG)'!F47</f>
        <v>0</v>
      </c>
      <c r="G48" s="19"/>
      <c r="H48" s="18">
        <f>'[1]VA_Cost by Plant Acct P10 (REG)'!H47</f>
        <v>0</v>
      </c>
      <c r="I48" s="19"/>
      <c r="J48" s="18">
        <f t="shared" si="6"/>
        <v>0</v>
      </c>
      <c r="K48" s="19"/>
      <c r="L48" s="18">
        <f t="shared" si="7"/>
        <v>45700.5</v>
      </c>
      <c r="M48" s="11"/>
      <c r="N48" s="12">
        <v>0</v>
      </c>
      <c r="P48" s="12">
        <f t="shared" si="8"/>
        <v>45700.5</v>
      </c>
    </row>
    <row r="49" spans="1:16" x14ac:dyDescent="0.2">
      <c r="A49" s="20" t="s">
        <v>48</v>
      </c>
      <c r="B49" s="18">
        <f>'[1]VA_Cost by Plant Acct P10 (REG)'!B48</f>
        <v>1617920.16</v>
      </c>
      <c r="C49" s="19"/>
      <c r="D49" s="18">
        <f>'[1]VA_Cost by Plant Acct P10 (REG)'!D48+'[1]VA_Cost by Plant Acct P10 (REG)'!D81</f>
        <v>0</v>
      </c>
      <c r="E49" s="19"/>
      <c r="F49" s="18">
        <f>'[1]VA_Cost by Plant Acct P10 (REG)'!F48</f>
        <v>-358.97</v>
      </c>
      <c r="G49" s="19"/>
      <c r="H49" s="18">
        <f>'[1]VA_Cost by Plant Acct P10 (REG)'!H48</f>
        <v>0</v>
      </c>
      <c r="I49" s="19"/>
      <c r="J49" s="18">
        <f t="shared" si="6"/>
        <v>-358.97</v>
      </c>
      <c r="K49" s="19"/>
      <c r="L49" s="18">
        <f t="shared" si="7"/>
        <v>1617561.19</v>
      </c>
      <c r="M49" s="11"/>
      <c r="N49" s="12">
        <f>'[1]VA_Res by Plant Acct P17(REG)'!R45</f>
        <v>-807162.27000000025</v>
      </c>
      <c r="P49" s="12">
        <f t="shared" si="8"/>
        <v>810398.91999999969</v>
      </c>
    </row>
    <row r="50" spans="1:16" x14ac:dyDescent="0.2">
      <c r="A50" s="20" t="s">
        <v>49</v>
      </c>
      <c r="B50" s="18">
        <f>'[1]VA_Cost by Plant Acct P10 (REG)'!B49+'[1]VA_Cost by Plant Acct P10 (REG)'!B82</f>
        <v>21870116.02</v>
      </c>
      <c r="C50" s="19"/>
      <c r="D50" s="18">
        <f>'[1]VA_Cost by Plant Acct P10 (REG)'!D82+'[1]VA_Cost by Plant Acct P10 (REG)'!D49</f>
        <v>550982.36</v>
      </c>
      <c r="E50" s="19"/>
      <c r="F50" s="18">
        <f>'[1]VA_Cost by Plant Acct P10 (REG)'!F49</f>
        <v>-53813.64</v>
      </c>
      <c r="G50" s="19"/>
      <c r="H50" s="18">
        <f>'[1]VA_Cost by Plant Acct P10 (REG)'!H49</f>
        <v>51847.62</v>
      </c>
      <c r="I50" s="19"/>
      <c r="J50" s="18">
        <f t="shared" si="6"/>
        <v>549016.34</v>
      </c>
      <c r="K50" s="19"/>
      <c r="L50" s="18">
        <f t="shared" si="7"/>
        <v>22419132.359999999</v>
      </c>
      <c r="M50" s="11"/>
      <c r="N50" s="12">
        <f>'[1]VA_Res by Plant Acct P17(REG)'!R46</f>
        <v>-7707875.2700000023</v>
      </c>
      <c r="P50" s="12">
        <f t="shared" si="8"/>
        <v>14711257.089999996</v>
      </c>
    </row>
    <row r="51" spans="1:16" x14ac:dyDescent="0.2">
      <c r="A51" s="20" t="s">
        <v>50</v>
      </c>
      <c r="B51" s="18">
        <f>'[1]VA_Cost by Plant Acct P10 (REG)'!B50</f>
        <v>7181081.3000000007</v>
      </c>
      <c r="C51" s="19"/>
      <c r="D51" s="18">
        <f>'[1]VA_Cost by Plant Acct P10 (REG)'!D50</f>
        <v>0</v>
      </c>
      <c r="E51" s="19"/>
      <c r="F51" s="18">
        <f>'[1]VA_Cost by Plant Acct P10 (REG)'!F50</f>
        <v>0</v>
      </c>
      <c r="G51" s="19"/>
      <c r="H51" s="18">
        <f>'[1]VA_Cost by Plant Acct P10 (REG)'!H50</f>
        <v>0</v>
      </c>
      <c r="I51" s="19"/>
      <c r="J51" s="18">
        <f t="shared" si="6"/>
        <v>0</v>
      </c>
      <c r="K51" s="19"/>
      <c r="L51" s="18">
        <f t="shared" si="7"/>
        <v>7181081.3000000007</v>
      </c>
      <c r="M51" s="11"/>
      <c r="N51" s="12">
        <f>'[1]VA_Res by Plant Acct P17(REG)'!R47</f>
        <v>-4925050.629999999</v>
      </c>
      <c r="P51" s="12">
        <f t="shared" si="8"/>
        <v>2256030.6700000018</v>
      </c>
    </row>
    <row r="52" spans="1:16" x14ac:dyDescent="0.2">
      <c r="A52" s="20" t="s">
        <v>51</v>
      </c>
      <c r="B52" s="18">
        <f>'[1]VA_Cost by Plant Acct P10 (REG)'!B51+'[1]VA_Cost by Plant Acct P10 (REG)'!B83</f>
        <v>11213584.189999999</v>
      </c>
      <c r="C52" s="19"/>
      <c r="D52" s="18">
        <f>'[1]VA_Cost by Plant Acct P10 (REG)'!D51+'[1]VA_Cost by Plant Acct P10 (REG)'!D83</f>
        <v>264232.0199999999</v>
      </c>
      <c r="E52" s="19"/>
      <c r="F52" s="18">
        <f>'[1]VA_Cost by Plant Acct P10 (REG)'!F51+'[1]VA_Cost by Plant Acct P10 (REG)'!F83</f>
        <v>-188375.09</v>
      </c>
      <c r="G52" s="19"/>
      <c r="H52" s="18">
        <f>'[1]VA_Cost by Plant Acct P10 (REG)'!H51+'[1]VA_Cost by Plant Acct P10 (REG)'!H83</f>
        <v>-51847.62</v>
      </c>
      <c r="I52" s="19"/>
      <c r="J52" s="18">
        <f t="shared" si="6"/>
        <v>24009.30999999991</v>
      </c>
      <c r="K52" s="19"/>
      <c r="L52" s="18">
        <f t="shared" si="7"/>
        <v>11237593.5</v>
      </c>
      <c r="M52" s="11"/>
      <c r="N52" s="12">
        <f>'[1]VA_Res by Plant Acct P17(REG)'!R48</f>
        <v>-4352326.0700000012</v>
      </c>
      <c r="P52" s="12">
        <f t="shared" si="8"/>
        <v>6885267.4299999988</v>
      </c>
    </row>
    <row r="53" spans="1:16" x14ac:dyDescent="0.2">
      <c r="A53" s="20" t="s">
        <v>52</v>
      </c>
      <c r="B53" s="18">
        <f>'[1]VA_Cost by Plant Acct P10 (REG)'!B52+'[1]VA_Cost by Plant Acct P10 (REG)'!B84</f>
        <v>16826191.550000001</v>
      </c>
      <c r="C53" s="19"/>
      <c r="D53" s="18">
        <f>'[1]VA_Cost by Plant Acct P10 (REG)'!D52+'[1]VA_Cost by Plant Acct P10 (REG)'!D84</f>
        <v>19849.669999999984</v>
      </c>
      <c r="E53" s="19"/>
      <c r="F53" s="18">
        <f>'[1]VA_Cost by Plant Acct P10 (REG)'!F52+'[1]VA_Cost by Plant Acct P10 (REG)'!F84</f>
        <v>-65749.100000000006</v>
      </c>
      <c r="G53" s="19"/>
      <c r="H53" s="18">
        <f>'[1]VA_Cost by Plant Acct P10 (REG)'!H52+'[1]VA_Cost by Plant Acct P10 (REG)'!H84</f>
        <v>0</v>
      </c>
      <c r="I53" s="19"/>
      <c r="J53" s="18">
        <f t="shared" si="6"/>
        <v>-45899.430000000022</v>
      </c>
      <c r="K53" s="19"/>
      <c r="L53" s="18">
        <f t="shared" si="7"/>
        <v>16780292.120000001</v>
      </c>
      <c r="M53" s="11"/>
      <c r="N53" s="12">
        <f>'[1]VA_Res by Plant Acct P17(REG)'!R49</f>
        <v>-10181763.579999996</v>
      </c>
      <c r="P53" s="12">
        <f t="shared" si="8"/>
        <v>6598528.5400000047</v>
      </c>
    </row>
    <row r="54" spans="1:16" x14ac:dyDescent="0.2">
      <c r="A54" s="20" t="s">
        <v>53</v>
      </c>
      <c r="B54" s="18">
        <v>0</v>
      </c>
      <c r="C54" s="19"/>
      <c r="D54" s="18">
        <v>0</v>
      </c>
      <c r="E54" s="19"/>
      <c r="F54" s="18">
        <v>0</v>
      </c>
      <c r="G54" s="19"/>
      <c r="H54" s="18">
        <v>0</v>
      </c>
      <c r="I54" s="19"/>
      <c r="J54" s="18">
        <f t="shared" si="6"/>
        <v>0</v>
      </c>
      <c r="K54" s="19"/>
      <c r="L54" s="18">
        <f t="shared" si="7"/>
        <v>0</v>
      </c>
      <c r="M54" s="11"/>
      <c r="N54" s="12">
        <f>'[1]VA_Res by Plant Acct P17(REG)'!R50</f>
        <v>0</v>
      </c>
      <c r="P54" s="12">
        <f t="shared" si="8"/>
        <v>0</v>
      </c>
    </row>
    <row r="55" spans="1:16" x14ac:dyDescent="0.2">
      <c r="A55" s="20" t="s">
        <v>54</v>
      </c>
      <c r="B55" s="21">
        <v>0</v>
      </c>
      <c r="C55" s="19"/>
      <c r="D55" s="21">
        <v>0</v>
      </c>
      <c r="E55" s="19"/>
      <c r="F55" s="21">
        <v>0</v>
      </c>
      <c r="G55" s="19"/>
      <c r="H55" s="21">
        <v>0</v>
      </c>
      <c r="I55" s="19"/>
      <c r="J55" s="21">
        <f t="shared" si="6"/>
        <v>0</v>
      </c>
      <c r="K55" s="19"/>
      <c r="L55" s="21">
        <f t="shared" si="7"/>
        <v>0</v>
      </c>
      <c r="M55" s="11"/>
      <c r="N55" s="16">
        <f>'[1]VA_Res by Plant Acct P17(REG)'!R51</f>
        <v>0</v>
      </c>
      <c r="P55" s="16">
        <f t="shared" si="8"/>
        <v>0</v>
      </c>
    </row>
    <row r="56" spans="1:16" x14ac:dyDescent="0.2">
      <c r="A56" s="20"/>
      <c r="B56" s="18">
        <f>SUM(B47:B55)</f>
        <v>60873224.939999998</v>
      </c>
      <c r="C56" s="19"/>
      <c r="D56" s="18">
        <f>SUM(D47:D55)</f>
        <v>935908.42999999993</v>
      </c>
      <c r="E56" s="19"/>
      <c r="F56" s="18">
        <f>SUM(F47:F55)</f>
        <v>-308296.80000000005</v>
      </c>
      <c r="G56" s="19"/>
      <c r="H56" s="18">
        <f>SUM(H47:H55)</f>
        <v>0</v>
      </c>
      <c r="I56" s="19"/>
      <c r="J56" s="18">
        <f>SUM(J47:J55)</f>
        <v>627611.62999999989</v>
      </c>
      <c r="K56" s="19"/>
      <c r="L56" s="18">
        <f>SUM(L47:L55)</f>
        <v>61500836.570000008</v>
      </c>
      <c r="M56" s="11"/>
      <c r="N56" s="14">
        <f>SUM(N47:N55)</f>
        <v>-29899849.589999996</v>
      </c>
      <c r="P56" s="14">
        <f>SUM(P47:P55)</f>
        <v>31600986.980000004</v>
      </c>
    </row>
    <row r="57" spans="1:16" x14ac:dyDescent="0.2">
      <c r="A57" s="22" t="s">
        <v>55</v>
      </c>
      <c r="B57" s="14"/>
      <c r="C57" s="11"/>
      <c r="D57" s="14"/>
      <c r="E57" s="11"/>
      <c r="F57" s="14"/>
      <c r="G57" s="11"/>
      <c r="H57" s="14"/>
      <c r="I57" s="11"/>
      <c r="J57" s="14"/>
      <c r="K57" s="11"/>
      <c r="L57" s="14"/>
      <c r="M57" s="11"/>
    </row>
    <row r="58" spans="1:16" x14ac:dyDescent="0.2">
      <c r="C58" s="11"/>
      <c r="E58" s="11"/>
      <c r="G58" s="11"/>
      <c r="I58" s="11"/>
      <c r="K58" s="11"/>
      <c r="M58" s="11"/>
    </row>
    <row r="59" spans="1:16" ht="13.5" thickBot="1" x14ac:dyDescent="0.25">
      <c r="A59" s="6" t="s">
        <v>56</v>
      </c>
      <c r="B59" s="23">
        <f>B56+B44+B40+B24</f>
        <v>152726917.88999999</v>
      </c>
      <c r="C59" s="13"/>
      <c r="D59" s="23">
        <f>D56+D44+D40+D24</f>
        <v>5436230.5199999996</v>
      </c>
      <c r="E59" s="13"/>
      <c r="F59" s="23">
        <f>F56+F44+F40+F24</f>
        <v>-1589777.75</v>
      </c>
      <c r="G59" s="13"/>
      <c r="H59" s="23">
        <f>H56+H44+H40+H24</f>
        <v>-60180.359999999986</v>
      </c>
      <c r="I59" s="13"/>
      <c r="J59" s="23">
        <f>J56+J44+J40+J24</f>
        <v>3786272.41</v>
      </c>
      <c r="K59" s="13"/>
      <c r="L59" s="23">
        <f>L56+L44+L40+L24</f>
        <v>156513190.29999998</v>
      </c>
      <c r="M59" s="13"/>
      <c r="N59" s="23">
        <f>N56+N44+N40+N24</f>
        <v>-71574620.599999994</v>
      </c>
      <c r="P59" s="23">
        <f>P56+P44+P40+P24</f>
        <v>84938569.700000018</v>
      </c>
    </row>
    <row r="60" spans="1:16" ht="13.5" thickTop="1" x14ac:dyDescent="0.2">
      <c r="C60" s="11"/>
      <c r="E60" s="11"/>
      <c r="G60" s="11"/>
      <c r="I60" s="11"/>
      <c r="K60" s="11"/>
      <c r="M60" s="11"/>
    </row>
    <row r="61" spans="1:16" x14ac:dyDescent="0.2">
      <c r="B61" s="5">
        <f>+B59-'[1]VA_Cost by Plant Acct P10 (REG)'!B91</f>
        <v>0</v>
      </c>
      <c r="C61" s="11"/>
      <c r="E61" s="11"/>
      <c r="G61" s="11"/>
      <c r="I61" s="11"/>
      <c r="K61" s="11"/>
      <c r="M61" s="11"/>
    </row>
    <row r="62" spans="1:16" x14ac:dyDescent="0.2">
      <c r="C62" s="11"/>
      <c r="E62" s="11"/>
      <c r="G62" s="11"/>
      <c r="I62" s="11"/>
      <c r="K62" s="11"/>
      <c r="M62" s="11"/>
    </row>
    <row r="63" spans="1:16" x14ac:dyDescent="0.2">
      <c r="C63" s="11"/>
      <c r="E63" s="11"/>
      <c r="G63" s="11"/>
      <c r="I63" s="11"/>
      <c r="K63" s="11"/>
      <c r="M63" s="11"/>
    </row>
    <row r="64" spans="1:16" x14ac:dyDescent="0.2">
      <c r="C64" s="11"/>
      <c r="E64" s="11"/>
      <c r="G64" s="11"/>
      <c r="I64" s="11"/>
      <c r="K64" s="11"/>
      <c r="M64" s="11"/>
    </row>
    <row r="65" spans="3:13" x14ac:dyDescent="0.2">
      <c r="C65" s="11"/>
      <c r="E65" s="11"/>
      <c r="G65" s="11"/>
      <c r="I65" s="11"/>
      <c r="K65" s="11"/>
      <c r="M65" s="11"/>
    </row>
    <row r="66" spans="3:13" x14ac:dyDescent="0.2">
      <c r="C66" s="11"/>
      <c r="E66" s="11"/>
      <c r="G66" s="11"/>
      <c r="I66" s="11"/>
      <c r="K66" s="11"/>
      <c r="M66" s="11"/>
    </row>
    <row r="67" spans="3:13" x14ac:dyDescent="0.2">
      <c r="C67" s="11"/>
      <c r="E67" s="11"/>
      <c r="G67" s="11"/>
      <c r="I67" s="11"/>
      <c r="K67" s="11"/>
      <c r="M67" s="11"/>
    </row>
    <row r="68" spans="3:13" x14ac:dyDescent="0.2">
      <c r="C68" s="11"/>
      <c r="E68" s="11"/>
      <c r="G68" s="11"/>
      <c r="I68" s="11"/>
      <c r="K68" s="11"/>
      <c r="M68" s="11"/>
    </row>
    <row r="69" spans="3:13" x14ac:dyDescent="0.2">
      <c r="C69" s="11"/>
      <c r="E69" s="11"/>
      <c r="G69" s="11"/>
      <c r="I69" s="11"/>
      <c r="K69" s="11"/>
      <c r="M69" s="11"/>
    </row>
    <row r="70" spans="3:13" x14ac:dyDescent="0.2">
      <c r="C70" s="11"/>
      <c r="E70" s="11"/>
      <c r="G70" s="11"/>
      <c r="I70" s="11"/>
      <c r="K70" s="11"/>
      <c r="M70" s="11"/>
    </row>
    <row r="71" spans="3:13" x14ac:dyDescent="0.2">
      <c r="C71" s="11"/>
      <c r="E71" s="11"/>
      <c r="G71" s="11"/>
      <c r="I71" s="11"/>
      <c r="K71" s="11"/>
      <c r="M71" s="11"/>
    </row>
    <row r="72" spans="3:13" x14ac:dyDescent="0.2">
      <c r="C72" s="11"/>
      <c r="E72" s="11"/>
      <c r="G72" s="11"/>
      <c r="I72" s="11"/>
      <c r="K72" s="11"/>
      <c r="M72" s="11"/>
    </row>
    <row r="73" spans="3:13" x14ac:dyDescent="0.2">
      <c r="C73" s="11"/>
      <c r="E73" s="11"/>
      <c r="G73" s="11"/>
      <c r="I73" s="11"/>
      <c r="K73" s="11"/>
      <c r="M73" s="11"/>
    </row>
    <row r="74" spans="3:13" x14ac:dyDescent="0.2">
      <c r="C74" s="11"/>
      <c r="E74" s="11"/>
      <c r="G74" s="11"/>
      <c r="I74" s="11"/>
      <c r="K74" s="11"/>
      <c r="M74" s="11"/>
    </row>
    <row r="75" spans="3:13" x14ac:dyDescent="0.2">
      <c r="C75" s="11"/>
      <c r="E75" s="11"/>
      <c r="G75" s="11"/>
      <c r="I75" s="11"/>
      <c r="K75" s="11"/>
      <c r="M75" s="11"/>
    </row>
    <row r="76" spans="3:13" x14ac:dyDescent="0.2">
      <c r="C76" s="11"/>
      <c r="E76" s="11"/>
      <c r="G76" s="11"/>
      <c r="I76" s="11"/>
      <c r="K76" s="11"/>
      <c r="M76" s="11"/>
    </row>
    <row r="77" spans="3:13" x14ac:dyDescent="0.2">
      <c r="C77" s="11"/>
      <c r="E77" s="11"/>
      <c r="G77" s="11"/>
      <c r="I77" s="11"/>
      <c r="K77" s="11"/>
      <c r="M77" s="11"/>
    </row>
    <row r="78" spans="3:13" x14ac:dyDescent="0.2">
      <c r="C78" s="11"/>
      <c r="E78" s="11"/>
      <c r="G78" s="11"/>
      <c r="I78" s="11"/>
      <c r="K78" s="11"/>
      <c r="M78" s="11"/>
    </row>
    <row r="79" spans="3:13" x14ac:dyDescent="0.2">
      <c r="C79" s="11"/>
      <c r="E79" s="11"/>
      <c r="G79" s="11"/>
      <c r="I79" s="11"/>
      <c r="K79" s="11"/>
      <c r="M79" s="11"/>
    </row>
    <row r="80" spans="3:13" x14ac:dyDescent="0.2">
      <c r="C80" s="11"/>
      <c r="E80" s="11"/>
      <c r="G80" s="11"/>
      <c r="I80" s="11"/>
      <c r="K80" s="11"/>
      <c r="M80" s="11"/>
    </row>
    <row r="81" spans="3:13" x14ac:dyDescent="0.2">
      <c r="C81" s="11"/>
      <c r="E81" s="11"/>
      <c r="G81" s="11"/>
      <c r="I81" s="11"/>
      <c r="K81" s="11"/>
      <c r="M81" s="11"/>
    </row>
    <row r="82" spans="3:13" x14ac:dyDescent="0.2">
      <c r="C82" s="11"/>
      <c r="E82" s="11"/>
      <c r="G82" s="11"/>
      <c r="I82" s="11"/>
      <c r="K82" s="11"/>
      <c r="M82" s="11"/>
    </row>
    <row r="83" spans="3:13" x14ac:dyDescent="0.2">
      <c r="C83" s="11"/>
      <c r="E83" s="11"/>
      <c r="G83" s="11"/>
      <c r="I83" s="11"/>
      <c r="K83" s="11"/>
      <c r="M83" s="11"/>
    </row>
    <row r="84" spans="3:13" x14ac:dyDescent="0.2">
      <c r="C84" s="11"/>
      <c r="E84" s="11"/>
      <c r="G84" s="11"/>
      <c r="I84" s="11"/>
      <c r="K84" s="11"/>
      <c r="M84" s="11"/>
    </row>
    <row r="85" spans="3:13" x14ac:dyDescent="0.2">
      <c r="C85" s="11"/>
      <c r="E85" s="11"/>
      <c r="G85" s="11"/>
      <c r="I85" s="11"/>
      <c r="K85" s="11"/>
      <c r="M85" s="11"/>
    </row>
    <row r="86" spans="3:13" x14ac:dyDescent="0.2">
      <c r="C86" s="11"/>
      <c r="E86" s="11"/>
      <c r="G86" s="11"/>
      <c r="I86" s="11"/>
      <c r="K86" s="11"/>
      <c r="M86" s="11"/>
    </row>
    <row r="87" spans="3:13" x14ac:dyDescent="0.2">
      <c r="C87" s="11"/>
      <c r="E87" s="11"/>
      <c r="G87" s="11"/>
      <c r="I87" s="11"/>
      <c r="K87" s="11"/>
      <c r="M87" s="11"/>
    </row>
    <row r="88" spans="3:13" x14ac:dyDescent="0.2">
      <c r="C88" s="11"/>
      <c r="E88" s="11"/>
      <c r="G88" s="11"/>
      <c r="I88" s="11"/>
      <c r="K88" s="11"/>
      <c r="M88" s="11"/>
    </row>
    <row r="89" spans="3:13" x14ac:dyDescent="0.2">
      <c r="C89" s="11"/>
      <c r="E89" s="11"/>
      <c r="G89" s="11"/>
      <c r="I89" s="11"/>
      <c r="K89" s="11"/>
      <c r="M89" s="11"/>
    </row>
    <row r="90" spans="3:13" x14ac:dyDescent="0.2">
      <c r="C90" s="11"/>
      <c r="E90" s="11"/>
      <c r="G90" s="11"/>
      <c r="I90" s="11"/>
      <c r="K90" s="11"/>
      <c r="M90" s="11"/>
    </row>
    <row r="91" spans="3:13" x14ac:dyDescent="0.2">
      <c r="C91" s="11"/>
      <c r="E91" s="11"/>
      <c r="G91" s="11"/>
      <c r="I91" s="11"/>
      <c r="K91" s="11"/>
      <c r="M91" s="11"/>
    </row>
    <row r="92" spans="3:13" x14ac:dyDescent="0.2">
      <c r="C92" s="11"/>
      <c r="E92" s="11"/>
      <c r="G92" s="11"/>
      <c r="I92" s="11"/>
      <c r="K92" s="11"/>
      <c r="M92" s="11"/>
    </row>
    <row r="93" spans="3:13" x14ac:dyDescent="0.2">
      <c r="C93" s="11"/>
      <c r="E93" s="11"/>
      <c r="G93" s="11"/>
      <c r="I93" s="11"/>
      <c r="K93" s="11"/>
      <c r="M93" s="11"/>
    </row>
    <row r="94" spans="3:13" x14ac:dyDescent="0.2">
      <c r="C94" s="11"/>
      <c r="E94" s="11"/>
      <c r="G94" s="11"/>
      <c r="I94" s="11"/>
      <c r="K94" s="11"/>
      <c r="M94" s="11"/>
    </row>
    <row r="95" spans="3:13" x14ac:dyDescent="0.2">
      <c r="C95" s="11"/>
      <c r="E95" s="11"/>
      <c r="G95" s="11"/>
      <c r="I95" s="11"/>
      <c r="K95" s="11"/>
      <c r="M95" s="11"/>
    </row>
    <row r="96" spans="3:13" x14ac:dyDescent="0.2">
      <c r="C96" s="11"/>
      <c r="E96" s="11"/>
      <c r="G96" s="11"/>
      <c r="I96" s="11"/>
      <c r="K96" s="11"/>
      <c r="M96" s="11"/>
    </row>
    <row r="97" spans="3:13" x14ac:dyDescent="0.2">
      <c r="C97" s="11"/>
      <c r="E97" s="11"/>
      <c r="G97" s="11"/>
      <c r="I97" s="11"/>
      <c r="K97" s="11"/>
      <c r="M97" s="11"/>
    </row>
    <row r="98" spans="3:13" x14ac:dyDescent="0.2">
      <c r="C98" s="11"/>
      <c r="E98" s="11"/>
      <c r="G98" s="11"/>
      <c r="I98" s="11"/>
      <c r="K98" s="11"/>
      <c r="M98" s="11"/>
    </row>
    <row r="99" spans="3:13" x14ac:dyDescent="0.2">
      <c r="C99" s="11"/>
      <c r="E99" s="11"/>
      <c r="G99" s="11"/>
      <c r="I99" s="11"/>
      <c r="K99" s="11"/>
      <c r="M99" s="11"/>
    </row>
    <row r="100" spans="3:13" x14ac:dyDescent="0.2">
      <c r="C100" s="11"/>
      <c r="E100" s="11"/>
      <c r="G100" s="11"/>
      <c r="I100" s="11"/>
      <c r="K100" s="11"/>
      <c r="M100" s="11"/>
    </row>
  </sheetData>
  <mergeCells count="3">
    <mergeCell ref="A1:P1"/>
    <mergeCell ref="A2:P2"/>
    <mergeCell ref="A3:P3"/>
  </mergeCells>
  <pageMargins left="0.75" right="0.75" top="1" bottom="1" header="0.5" footer="0.5"/>
  <pageSetup scale="53" orientation="landscape" r:id="rId1"/>
  <headerFooter alignWithMargins="0">
    <oddFooter>&amp;L&amp;Z
&amp;F&amp;C&amp;A&amp;R9.&amp;P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VA_PIS NBV P9 (REG)</vt:lpstr>
      <vt:lpstr>'VA_PIS NBV P9 (REG)'!Print_Titles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Fackler</dc:creator>
  <cp:lastModifiedBy>Andrea Fackler</cp:lastModifiedBy>
  <dcterms:created xsi:type="dcterms:W3CDTF">2017-05-23T18:46:49Z</dcterms:created>
  <dcterms:modified xsi:type="dcterms:W3CDTF">2017-05-23T18:47:08Z</dcterms:modified>
</cp:coreProperties>
</file>