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220" windowHeight="8325"/>
  </bookViews>
  <sheets>
    <sheet name="Attachment E-3" sheetId="3" r:id="rId1"/>
  </sheets>
  <externalReferences>
    <externalReference r:id="rId2"/>
    <externalReference r:id="rId3"/>
  </externalReferences>
  <definedNames>
    <definedName name="APPA">#REF!</definedName>
    <definedName name="AppA1">#REF!</definedName>
    <definedName name="APPB1">#REF!</definedName>
    <definedName name="APPB2">#REF!</definedName>
    <definedName name="APPB3">#REF!</definedName>
    <definedName name="APPC">#REF!</definedName>
    <definedName name="Appc1">#REF!</definedName>
    <definedName name="_xlnm.Print_Area" localSheetId="0">'Attachment E-3'!$A$6:$M$105</definedName>
    <definedName name="REVCOMP">#REF!</definedName>
    <definedName name="ROCHESTER">#REF!</definedName>
  </definedNames>
  <calcPr calcId="125725"/>
</workbook>
</file>

<file path=xl/calcChain.xml><?xml version="1.0" encoding="utf-8"?>
<calcChain xmlns="http://schemas.openxmlformats.org/spreadsheetml/2006/main">
  <c r="G33" i="3"/>
  <c r="G26"/>
  <c r="G25"/>
  <c r="G24"/>
  <c r="G21"/>
  <c r="G20"/>
  <c r="G19"/>
  <c r="G40"/>
  <c r="G16"/>
  <c r="G13"/>
  <c r="G36" l="1"/>
  <c r="H31" l="1"/>
  <c r="H30"/>
  <c r="H29"/>
  <c r="G38"/>
  <c r="J61" s="1"/>
  <c r="K88"/>
  <c r="K98" s="1"/>
  <c r="E63"/>
  <c r="K61"/>
  <c r="K71" s="1"/>
  <c r="I61"/>
  <c r="H63"/>
  <c r="K93" l="1"/>
  <c r="K97"/>
  <c r="K101"/>
  <c r="K66"/>
  <c r="K70"/>
  <c r="K74"/>
  <c r="K92"/>
  <c r="K96"/>
  <c r="K100"/>
  <c r="K65"/>
  <c r="K69"/>
  <c r="K73"/>
  <c r="K91"/>
  <c r="K95"/>
  <c r="K99"/>
  <c r="K64"/>
  <c r="K68"/>
  <c r="K72"/>
  <c r="K90"/>
  <c r="K94"/>
  <c r="K63"/>
  <c r="K67"/>
  <c r="I71"/>
  <c r="I73" l="1"/>
  <c r="I69"/>
  <c r="I65"/>
  <c r="I66"/>
  <c r="I70"/>
  <c r="I74"/>
  <c r="I64"/>
  <c r="I68"/>
  <c r="I72"/>
  <c r="D103"/>
  <c r="I63"/>
  <c r="I67"/>
  <c r="H64" l="1"/>
  <c r="J73"/>
  <c r="J70"/>
  <c r="J69"/>
  <c r="J66"/>
  <c r="J65"/>
  <c r="J88"/>
  <c r="J64" l="1"/>
  <c r="J98"/>
  <c r="J72"/>
  <c r="J63"/>
  <c r="J90"/>
  <c r="J97"/>
  <c r="J93"/>
  <c r="J96"/>
  <c r="J94"/>
  <c r="J67"/>
  <c r="J100"/>
  <c r="J92"/>
  <c r="J74"/>
  <c r="J68"/>
  <c r="J71"/>
  <c r="C76"/>
  <c r="J91"/>
  <c r="J95"/>
  <c r="C103"/>
  <c r="H65"/>
  <c r="H66" s="1"/>
  <c r="H67" s="1"/>
  <c r="H68" s="1"/>
  <c r="E90"/>
  <c r="J99"/>
  <c r="J101"/>
  <c r="E98" l="1"/>
  <c r="G98" s="1"/>
  <c r="E94"/>
  <c r="G94" s="1"/>
  <c r="E95"/>
  <c r="G95" s="1"/>
  <c r="E96"/>
  <c r="G96" s="1"/>
  <c r="E101"/>
  <c r="G101" s="1"/>
  <c r="E97"/>
  <c r="G97" s="1"/>
  <c r="E93"/>
  <c r="G93" s="1"/>
  <c r="E99"/>
  <c r="G99" s="1"/>
  <c r="E91"/>
  <c r="G91" s="1"/>
  <c r="E100"/>
  <c r="G100" s="1"/>
  <c r="E92"/>
  <c r="G92" s="1"/>
  <c r="G90"/>
  <c r="K76"/>
  <c r="I76"/>
  <c r="J76"/>
  <c r="J103"/>
  <c r="K103"/>
  <c r="H69"/>
  <c r="H70" l="1"/>
  <c r="H71" l="1"/>
  <c r="H72" l="1"/>
  <c r="H73" l="1"/>
  <c r="H74" l="1"/>
  <c r="H76" s="1"/>
  <c r="D76" l="1"/>
  <c r="E72" l="1"/>
  <c r="E70"/>
  <c r="E69"/>
  <c r="E67"/>
  <c r="E74"/>
  <c r="E73"/>
  <c r="E71"/>
  <c r="E68"/>
  <c r="E66"/>
  <c r="E65"/>
  <c r="E64"/>
  <c r="G67" l="1"/>
  <c r="L67" s="1"/>
  <c r="G70"/>
  <c r="L70" s="1"/>
  <c r="G64"/>
  <c r="L64" s="1"/>
  <c r="G74"/>
  <c r="L74" s="1"/>
  <c r="G66"/>
  <c r="L66" s="1"/>
  <c r="G69"/>
  <c r="L69" s="1"/>
  <c r="G63"/>
  <c r="L63" s="1"/>
  <c r="G71"/>
  <c r="L71" s="1"/>
  <c r="G72"/>
  <c r="L72" s="1"/>
  <c r="G73"/>
  <c r="L73" s="1"/>
  <c r="G68"/>
  <c r="L68" s="1"/>
  <c r="G65" l="1"/>
  <c r="L65" s="1"/>
  <c r="L76" s="1"/>
  <c r="G76" l="1"/>
  <c r="G103" l="1"/>
  <c r="H90" l="1"/>
  <c r="H98" l="1"/>
  <c r="H91"/>
  <c r="H92"/>
  <c r="H101"/>
  <c r="H95"/>
  <c r="H97"/>
  <c r="H96"/>
  <c r="H93"/>
  <c r="H99"/>
  <c r="H100"/>
  <c r="H94"/>
  <c r="H103" l="1"/>
  <c r="I88"/>
  <c r="I95" l="1"/>
  <c r="L95" s="1"/>
  <c r="M95" s="1"/>
  <c r="I90"/>
  <c r="I96"/>
  <c r="L96" s="1"/>
  <c r="M96" s="1"/>
  <c r="I93"/>
  <c r="L93" s="1"/>
  <c r="M93" s="1"/>
  <c r="I94"/>
  <c r="L94" s="1"/>
  <c r="M94" s="1"/>
  <c r="I100"/>
  <c r="L100" s="1"/>
  <c r="M100" s="1"/>
  <c r="I97"/>
  <c r="L97" s="1"/>
  <c r="M97" s="1"/>
  <c r="I98"/>
  <c r="L98" s="1"/>
  <c r="M98" s="1"/>
  <c r="I91"/>
  <c r="L91" s="1"/>
  <c r="M91" s="1"/>
  <c r="I101"/>
  <c r="L101" s="1"/>
  <c r="M101" s="1"/>
  <c r="I99"/>
  <c r="L99" s="1"/>
  <c r="M99" s="1"/>
  <c r="I92"/>
  <c r="L92" s="1"/>
  <c r="M92" s="1"/>
  <c r="G31"/>
  <c r="G29"/>
  <c r="I103" l="1"/>
  <c r="L90"/>
  <c r="G30"/>
  <c r="L103" l="1"/>
  <c r="M90"/>
  <c r="M103" s="1"/>
</calcChain>
</file>

<file path=xl/sharedStrings.xml><?xml version="1.0" encoding="utf-8"?>
<sst xmlns="http://schemas.openxmlformats.org/spreadsheetml/2006/main" count="191" uniqueCount="108">
  <si>
    <t>Total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</si>
  <si>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</si>
  <si>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</si>
  <si>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</si>
  <si>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</si>
  <si>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</si>
  <si>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</si>
  <si>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</si>
  <si>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</si>
  <si>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</si>
  <si>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</si>
  <si>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 xml:space="preserve">Transmission </t>
  </si>
  <si>
    <t xml:space="preserve">Load    </t>
  </si>
  <si>
    <t xml:space="preserve">Coincident </t>
  </si>
  <si>
    <t xml:space="preserve">Ratio   </t>
  </si>
  <si>
    <t xml:space="preserve">Network    </t>
  </si>
  <si>
    <t xml:space="preserve">Integration  </t>
  </si>
  <si>
    <t xml:space="preserve">Revenue    </t>
  </si>
  <si>
    <t xml:space="preserve">Service    </t>
  </si>
  <si>
    <t xml:space="preserve">Charge    </t>
  </si>
  <si>
    <t xml:space="preserve">---------- </t>
  </si>
  <si>
    <t xml:space="preserve">------------ </t>
  </si>
  <si>
    <t>January</t>
  </si>
  <si>
    <t xml:space="preserve">------- </t>
  </si>
  <si>
    <t xml:space="preserve">Annual     </t>
  </si>
  <si>
    <t xml:space="preserve">Load   </t>
  </si>
  <si>
    <t>Delivery</t>
  </si>
  <si>
    <t xml:space="preserve">Reg. Comm. </t>
  </si>
  <si>
    <t xml:space="preserve">Dispatch </t>
  </si>
  <si>
    <t>Kwh</t>
  </si>
  <si>
    <t xml:space="preserve">Point </t>
  </si>
  <si>
    <t xml:space="preserve">Expense  </t>
  </si>
  <si>
    <t xml:space="preserve">Charge  </t>
  </si>
  <si>
    <t>Month</t>
  </si>
  <si>
    <t>Transmitted</t>
  </si>
  <si>
    <t xml:space="preserve">Requirements </t>
  </si>
  <si>
    <t xml:space="preserve">Share   </t>
  </si>
  <si>
    <t xml:space="preserve">Distribution </t>
  </si>
  <si>
    <t>-----</t>
  </si>
  <si>
    <t>------------</t>
  </si>
  <si>
    <t xml:space="preserve">August </t>
  </si>
  <si>
    <t xml:space="preserve">Increase  </t>
  </si>
  <si>
    <t xml:space="preserve">(Decrease) </t>
  </si>
  <si>
    <t xml:space="preserve">--------- </t>
  </si>
  <si>
    <t xml:space="preserve">    2. Monthly Charge for Company-Owned Transmission Direct Assignment:</t>
  </si>
  <si>
    <t xml:space="preserve">    1. Local Network Service Charge</t>
  </si>
  <si>
    <t>Load</t>
  </si>
  <si>
    <t xml:space="preserve">     Attachment E-3</t>
  </si>
  <si>
    <t>[CUSTOMER NAME]</t>
  </si>
  <si>
    <t>E-2, WS9, Ln H</t>
  </si>
  <si>
    <t>E-1, WS1, Ln 31</t>
  </si>
  <si>
    <t>E-2, WS7, Ln 16</t>
  </si>
  <si>
    <t>E-2, WS7, Ln 4</t>
  </si>
  <si>
    <t>E-2, WS7, Ln 8</t>
  </si>
  <si>
    <t>E-2, WS8, Ln 4</t>
  </si>
  <si>
    <t>E-2, WS8, Ln 11</t>
  </si>
  <si>
    <t>E-2, WS8, Ln 19</t>
  </si>
  <si>
    <t>E-1, WS11, Ln 24</t>
  </si>
  <si>
    <t>Page 350</t>
  </si>
  <si>
    <t xml:space="preserve">Customer Billing </t>
  </si>
  <si>
    <t xml:space="preserve">    6. Regulatory Commission Expense:</t>
  </si>
  <si>
    <t xml:space="preserve">     Unit Cost per kWh =</t>
  </si>
  <si>
    <t xml:space="preserve">Annual Transmission Revenue Requirement </t>
  </si>
  <si>
    <t>BILLING</t>
  </si>
  <si>
    <t>Woodsville Fire District Water and Light Dept.</t>
  </si>
  <si>
    <t>New Hampshire Electric Cooperative, Inc.</t>
  </si>
  <si>
    <t>Vermont Electric Cooperative, Inc.</t>
  </si>
  <si>
    <t>Public Service of New Hampshire</t>
  </si>
  <si>
    <t xml:space="preserve">    7. Scheduling, System Control and Dispatching Service Charge:</t>
  </si>
  <si>
    <t xml:space="preserve">    8. Material Changes since last filing:</t>
  </si>
  <si>
    <t xml:space="preserve">None </t>
  </si>
  <si>
    <t xml:space="preserve">    3b. Monthly Charge for Company-Owned Lines:</t>
  </si>
  <si>
    <t xml:space="preserve">    3a. Monthly Charge for Company-Owned Substations:</t>
  </si>
  <si>
    <t xml:space="preserve">    4. Total Monthly Charge for Company-Owned Substations and Line:</t>
  </si>
  <si>
    <t>Ln 6 + Ln 10</t>
  </si>
  <si>
    <t>Ln 7 + Ln 11</t>
  </si>
  <si>
    <t>Ln 8 + Ln 12</t>
  </si>
  <si>
    <t>Line 19 / line 20</t>
  </si>
  <si>
    <t xml:space="preserve">Line </t>
  </si>
  <si>
    <t>No.</t>
  </si>
  <si>
    <t>Total Kwh for Schedule 21-GMP customers</t>
  </si>
  <si>
    <t>E-1, WS1, Ln 22</t>
  </si>
  <si>
    <t>Summary of Charges for Local Network Service Customers</t>
  </si>
  <si>
    <t>Green Mountain Power</t>
  </si>
  <si>
    <t>RTO Schedule 21-GMP</t>
  </si>
  <si>
    <t>GREEN MOUNTAIN POWER</t>
  </si>
  <si>
    <t>Local Network Service Revenues from</t>
  </si>
  <si>
    <t>under Schedule 21-GMP of the RTO Tariff</t>
  </si>
  <si>
    <t>Revenues based on [YEAR] billing determinants and [YEAR] charges</t>
  </si>
  <si>
    <t>-----------------------------------------------------------------</t>
  </si>
  <si>
    <t xml:space="preserve">    5. Delivery Point Charge (per point, per month):</t>
  </si>
  <si>
    <t>Outside Legal fees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</si>
  <si>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</si>
  <si>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</si>
  <si>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</si>
  <si>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</si>
  <si>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</si>
  <si>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</si>
  <si>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</si>
  <si>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</si>
  <si>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</si>
  <si>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</si>
  <si>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Total *</t>
  </si>
  <si>
    <t>--------</t>
  </si>
  <si>
    <t>* Total equals cols E through I.</t>
  </si>
  <si>
    <t>Forecast</t>
  </si>
  <si>
    <t>FORECAST</t>
  </si>
  <si>
    <t>Revenues based on 2013 billing determinants and 2015 charges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</si>
</sst>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0_);\(#,##0.00000\)"/>
    <numFmt numFmtId="165" formatCode="&quot;$&quot;#,##0.0000000_);\(&quot;$&quot;#,##0.0000000\)"/>
    <numFmt numFmtId="166" formatCode="#,##0.0000000_);\(#,##0.0000000\)"/>
    <numFmt numFmtId="167" formatCode="0.0%"/>
    <numFmt numFmtId="168" formatCode="_(&quot;$&quot;* #,##0.000000_);_(&quot;$&quot;* \(#,##0.000000\);_(&quot;$&quot;* &quot;-&quot;??_);_(@_)"/>
  </numFmts>
  <fonts count="7">
    <font>
      <sz val="12"/>
      <name val="Courier New"/>
    </font>
    <font>
      <sz val="12"/>
      <name val="Courier New"/>
      <family val="3"/>
    </font>
    <font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indexed="12"/>
      <name val="Courier New"/>
      <family val="3"/>
    </font>
    <font>
      <sz val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37" fontId="0" fillId="0" borderId="0" xfId="0" applyNumberFormat="1" applyProtection="1"/>
    <xf numFmtId="0" fontId="1" fillId="0" borderId="0" xfId="0" applyFont="1"/>
    <xf numFmtId="5" fontId="0" fillId="0" borderId="0" xfId="0" applyNumberFormat="1" applyProtection="1"/>
    <xf numFmtId="7" fontId="0" fillId="0" borderId="0" xfId="0" applyNumberFormat="1" applyProtection="1"/>
    <xf numFmtId="167" fontId="1" fillId="0" borderId="0" xfId="0" applyNumberFormat="1" applyFont="1" applyProtection="1"/>
    <xf numFmtId="0" fontId="2" fillId="0" borderId="0" xfId="0" applyFont="1"/>
    <xf numFmtId="3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5" fillId="0" borderId="0" xfId="0" applyNumberFormat="1" applyFont="1" applyProtection="1">
      <protection locked="0"/>
    </xf>
    <xf numFmtId="0" fontId="4" fillId="0" borderId="0" xfId="0" applyFont="1"/>
    <xf numFmtId="39" fontId="2" fillId="0" borderId="0" xfId="0" applyNumberFormat="1" applyFont="1" applyProtection="1"/>
    <xf numFmtId="0" fontId="2" fillId="3" borderId="0" xfId="0" applyFont="1" applyFill="1" applyAlignment="1">
      <alignment horizontal="center"/>
    </xf>
    <xf numFmtId="37" fontId="2" fillId="0" borderId="0" xfId="0" applyNumberFormat="1" applyFont="1" applyProtection="1">
      <protection locked="0"/>
    </xf>
    <xf numFmtId="5" fontId="2" fillId="2" borderId="0" xfId="0" applyNumberFormat="1" applyFont="1" applyFill="1" applyProtection="1">
      <protection locked="0"/>
    </xf>
    <xf numFmtId="37" fontId="2" fillId="2" borderId="0" xfId="0" applyNumberFormat="1" applyFont="1" applyFill="1" applyProtection="1">
      <protection locked="0"/>
    </xf>
    <xf numFmtId="37" fontId="2" fillId="0" borderId="0" xfId="0" applyNumberFormat="1" applyFont="1" applyProtection="1"/>
    <xf numFmtId="165" fontId="2" fillId="2" borderId="0" xfId="0" applyNumberFormat="1" applyFont="1" applyFill="1" applyProtection="1">
      <protection locked="0"/>
    </xf>
    <xf numFmtId="0" fontId="2" fillId="3" borderId="0" xfId="0" applyFont="1" applyFill="1"/>
    <xf numFmtId="165" fontId="2" fillId="0" borderId="0" xfId="0" applyNumberFormat="1" applyFont="1" applyProtection="1"/>
    <xf numFmtId="0" fontId="5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166" fontId="2" fillId="0" borderId="0" xfId="0" applyNumberFormat="1" applyFont="1" applyProtection="1"/>
    <xf numFmtId="37" fontId="2" fillId="3" borderId="0" xfId="0" applyNumberFormat="1" applyFont="1" applyFill="1" applyProtection="1"/>
    <xf numFmtId="164" fontId="2" fillId="3" borderId="0" xfId="0" applyNumberFormat="1" applyFont="1" applyFill="1" applyProtection="1"/>
    <xf numFmtId="5" fontId="2" fillId="0" borderId="0" xfId="0" applyNumberFormat="1" applyFont="1" applyProtection="1"/>
    <xf numFmtId="0" fontId="2" fillId="0" borderId="0" xfId="0" quotePrefix="1" applyFont="1"/>
    <xf numFmtId="0" fontId="2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2" fillId="2" borderId="0" xfId="0" applyFont="1" applyFill="1"/>
    <xf numFmtId="5" fontId="2" fillId="0" borderId="0" xfId="0" applyNumberFormat="1" applyFont="1" applyProtection="1">
      <protection locked="0"/>
    </xf>
    <xf numFmtId="10" fontId="5" fillId="0" borderId="0" xfId="0" applyNumberFormat="1" applyFont="1" applyProtection="1">
      <protection locked="0"/>
    </xf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168" fontId="2" fillId="0" borderId="0" xfId="1" applyNumberFormat="1" applyFont="1" applyProtection="1"/>
    <xf numFmtId="0" fontId="2" fillId="2" borderId="0" xfId="0" applyFont="1" applyFill="1" applyAlignment="1">
      <alignment horizontal="center"/>
    </xf>
    <xf numFmtId="5" fontId="2" fillId="2" borderId="0" xfId="0" applyNumberFormat="1" applyFont="1" applyFill="1" applyProtection="1"/>
    <xf numFmtId="37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ck.GREEN\AppData\Local\Microsoft\Windows\Temporary%20Internet%20Files\Content.Outlook\3B7Z724X\Attachment%20E-1%20-%20Compliance%20Filing%20Version%20-%20FY%202015%20Fcst%20Filing%20Docu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ck.GREEN\AppData\Local\Microsoft\Windows\Temporary%20Internet%20Files\Content.Outlook\3B7Z724X\Attachment%20E-2%20-%20Compliance%20Filing%20Version%20-%20FY%202015%20Fcst%20Filing%20Docume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RR"/>
      <sheetName val="WACC"/>
      <sheetName val="Rate Base"/>
      <sheetName val="Expense"/>
      <sheetName val="Allocation"/>
      <sheetName val="St.Macros"/>
      <sheetName val="Temp"/>
      <sheetName val="Dep Rates"/>
      <sheetName val="13 mo avg plant"/>
      <sheetName val="13 mo avg accu dep"/>
      <sheetName val="ADIT"/>
      <sheetName val="165 Prepayment"/>
      <sheetName val="Rates"/>
    </sheetNames>
    <sheetDataSet>
      <sheetData sheetId="0">
        <row r="43">
          <cell r="E43">
            <v>23582958</v>
          </cell>
        </row>
        <row r="64">
          <cell r="E64">
            <v>352.40838597555017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8">
          <cell r="E48">
            <v>2.4570000000000001E-4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 Req"/>
      <sheetName val="WACC"/>
      <sheetName val="Plant"/>
      <sheetName val="Expenses"/>
      <sheetName val="alloc."/>
      <sheetName val="St.Macros"/>
      <sheetName val="Temp"/>
      <sheetName val="Dist alloc."/>
      <sheetName val="Substation"/>
      <sheetName val="Lines"/>
      <sheetName val="Meters"/>
      <sheetName val="Depreciation"/>
      <sheetName val="13 mo avg plant"/>
      <sheetName val="13 mo avg accu dep"/>
      <sheetName val="ADIT "/>
      <sheetName val="165 Prepayments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F12">
            <v>235</v>
          </cell>
        </row>
        <row r="13">
          <cell r="F13">
            <v>73</v>
          </cell>
        </row>
        <row r="14">
          <cell r="F14">
            <v>308</v>
          </cell>
        </row>
        <row r="17">
          <cell r="F17">
            <v>208</v>
          </cell>
        </row>
        <row r="18">
          <cell r="F18">
            <v>1023</v>
          </cell>
        </row>
        <row r="19">
          <cell r="F19">
            <v>1327</v>
          </cell>
        </row>
        <row r="21">
          <cell r="F21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09"/>
  <sheetViews>
    <sheetView showGridLines="0" tabSelected="1" zoomScale="70" zoomScaleNormal="70" workbookViewId="0"/>
  </sheetViews>
  <sheetFormatPr defaultColWidth="9.69921875" defaultRowHeight="15.75"/>
  <cols>
    <col min="1" max="1" width="5.3984375" bestFit="1" customWidth="1"/>
    <col min="2" max="2" width="11.69921875" customWidth="1"/>
    <col min="3" max="3" width="14.69921875" customWidth="1"/>
    <col min="4" max="4" width="15.796875" customWidth="1"/>
    <col min="5" max="5" width="14.69921875" customWidth="1"/>
    <col min="6" max="6" width="15.69921875" customWidth="1"/>
    <col min="7" max="7" width="17" customWidth="1"/>
    <col min="8" max="8" width="15.69921875" customWidth="1"/>
    <col min="9" max="9" width="14.69921875" customWidth="1"/>
    <col min="10" max="10" width="15.69921875" customWidth="1"/>
    <col min="11" max="11" width="14.69921875" customWidth="1"/>
    <col min="12" max="13" width="12.69921875" customWidth="1"/>
  </cols>
  <sheetData>
    <row r="5" spans="1:14">
      <c r="E5" s="4"/>
      <c r="F5" s="1"/>
      <c r="G5" s="3"/>
    </row>
    <row r="6" spans="1:14" ht="19.5">
      <c r="A6" s="6"/>
      <c r="B6" s="6"/>
      <c r="C6" s="6"/>
      <c r="D6" s="6"/>
      <c r="E6" s="11" t="s">
        <v>83</v>
      </c>
      <c r="F6" s="6"/>
      <c r="G6" s="12"/>
      <c r="H6" s="6"/>
      <c r="I6" s="10" t="s">
        <v>84</v>
      </c>
      <c r="J6" s="6"/>
      <c r="K6" s="6"/>
      <c r="L6" s="6"/>
      <c r="M6" s="13"/>
      <c r="N6" s="6"/>
    </row>
    <row r="7" spans="1:14">
      <c r="A7" s="6"/>
      <c r="B7" s="6"/>
      <c r="C7" s="6"/>
      <c r="D7" s="6"/>
      <c r="E7" s="8" t="s">
        <v>82</v>
      </c>
      <c r="F7" s="6"/>
      <c r="G7" s="6"/>
      <c r="H7" s="6"/>
      <c r="I7" s="10" t="s">
        <v>47</v>
      </c>
      <c r="J7" s="6"/>
      <c r="K7" s="6"/>
      <c r="L7" s="6"/>
      <c r="M7" s="6"/>
      <c r="N7" s="6"/>
    </row>
    <row r="8" spans="1:14">
      <c r="A8" s="6"/>
      <c r="B8" s="6"/>
      <c r="C8" s="6"/>
      <c r="D8" s="6"/>
      <c r="E8" s="39">
        <v>2015</v>
      </c>
      <c r="F8" s="6"/>
      <c r="G8" s="6"/>
      <c r="H8" s="6"/>
      <c r="I8" s="6"/>
      <c r="J8" s="6"/>
      <c r="K8" s="6"/>
      <c r="L8" s="6"/>
      <c r="M8" s="6"/>
      <c r="N8" s="6"/>
    </row>
    <row r="9" spans="1:14">
      <c r="A9" s="8" t="s">
        <v>78</v>
      </c>
      <c r="B9" s="6"/>
      <c r="C9" s="12"/>
      <c r="D9" s="14"/>
      <c r="E9" s="6"/>
      <c r="F9" s="6"/>
      <c r="G9" s="34"/>
      <c r="H9" s="34"/>
      <c r="I9" s="6"/>
      <c r="J9" s="6"/>
      <c r="K9" s="6"/>
      <c r="L9" s="12"/>
      <c r="M9" s="14"/>
      <c r="N9" s="6"/>
    </row>
    <row r="10" spans="1:14">
      <c r="A10" s="9" t="s">
        <v>79</v>
      </c>
      <c r="B10" s="6"/>
      <c r="C10" s="12"/>
      <c r="D10" s="14"/>
      <c r="E10" s="6"/>
      <c r="F10" s="6"/>
      <c r="G10" s="41" t="s">
        <v>105</v>
      </c>
      <c r="H10" s="41" t="s">
        <v>63</v>
      </c>
      <c r="I10" s="6"/>
      <c r="J10" s="6"/>
      <c r="K10" s="6"/>
      <c r="L10" s="6"/>
      <c r="M10" s="6"/>
      <c r="N10" s="6"/>
    </row>
    <row r="11" spans="1:14">
      <c r="A11" s="8"/>
      <c r="B11" s="6"/>
      <c r="C11" s="12"/>
      <c r="D11" s="14"/>
      <c r="E11" s="6"/>
      <c r="F11" s="6"/>
      <c r="G11" s="34"/>
      <c r="H11" s="34"/>
      <c r="I11" s="6"/>
      <c r="J11" s="6"/>
      <c r="K11" s="6"/>
      <c r="L11" s="6"/>
      <c r="M11" s="6"/>
      <c r="N11" s="6"/>
    </row>
    <row r="12" spans="1:14">
      <c r="A12" s="8">
        <v>1</v>
      </c>
      <c r="B12" s="6" t="s">
        <v>45</v>
      </c>
      <c r="C12" s="12"/>
      <c r="D12" s="14"/>
      <c r="E12" s="6"/>
      <c r="F12" s="6"/>
      <c r="G12" s="34"/>
      <c r="H12" s="34"/>
      <c r="I12" s="6"/>
      <c r="J12" s="6"/>
      <c r="K12" s="6"/>
      <c r="L12" s="6"/>
      <c r="M12" s="6"/>
      <c r="N12" s="6"/>
    </row>
    <row r="13" spans="1:14">
      <c r="A13" s="8">
        <v>2</v>
      </c>
      <c r="B13" s="6"/>
      <c r="C13" s="16" t="s">
        <v>62</v>
      </c>
      <c r="D13" s="14"/>
      <c r="E13" s="6"/>
      <c r="F13" s="6"/>
      <c r="G13" s="42">
        <f>+[1]ATRR!$E$43</f>
        <v>23582958</v>
      </c>
      <c r="H13" s="42"/>
      <c r="I13" s="8" t="s">
        <v>81</v>
      </c>
      <c r="J13" s="6"/>
      <c r="K13" s="6"/>
      <c r="L13" s="6"/>
      <c r="M13" s="6"/>
      <c r="N13" s="6"/>
    </row>
    <row r="14" spans="1:14">
      <c r="A14" s="8"/>
      <c r="B14" s="6"/>
      <c r="C14" s="12"/>
      <c r="D14" s="6"/>
      <c r="E14" s="6"/>
      <c r="F14" s="6"/>
      <c r="G14" s="34"/>
      <c r="H14" s="34"/>
      <c r="I14" s="6"/>
      <c r="J14" s="6"/>
      <c r="K14" s="6"/>
      <c r="L14" s="6"/>
      <c r="M14" s="6"/>
      <c r="N14" s="6"/>
    </row>
    <row r="15" spans="1:14">
      <c r="A15" s="8">
        <v>3</v>
      </c>
      <c r="B15" s="6" t="s">
        <v>44</v>
      </c>
      <c r="C15" s="6"/>
      <c r="D15" s="6"/>
      <c r="E15" s="6"/>
      <c r="F15" s="6"/>
      <c r="G15" s="34"/>
      <c r="H15" s="34"/>
      <c r="I15" s="6"/>
      <c r="J15" s="6"/>
      <c r="K15" s="6"/>
      <c r="L15" s="6"/>
      <c r="M15" s="6"/>
      <c r="N15" s="6"/>
    </row>
    <row r="16" spans="1:14">
      <c r="A16" s="8">
        <v>4</v>
      </c>
      <c r="B16" s="6"/>
      <c r="C16" s="6" t="s">
        <v>64</v>
      </c>
      <c r="D16" s="6"/>
      <c r="E16" s="6"/>
      <c r="F16" s="6"/>
      <c r="G16" s="17">
        <f>+[1]ATRR!$E$64</f>
        <v>352.40838597555017</v>
      </c>
      <c r="H16" s="17"/>
      <c r="I16" s="6" t="s">
        <v>50</v>
      </c>
      <c r="J16" s="6"/>
      <c r="K16" s="6"/>
      <c r="L16" s="6"/>
      <c r="M16" s="6"/>
      <c r="N16" s="6"/>
    </row>
    <row r="17" spans="1:14">
      <c r="A17" s="8"/>
      <c r="B17" s="6"/>
      <c r="C17" s="12"/>
      <c r="D17" s="6"/>
      <c r="E17" s="6"/>
      <c r="F17" s="6"/>
      <c r="G17" s="34"/>
      <c r="H17" s="34"/>
      <c r="I17" s="6"/>
      <c r="J17" s="6"/>
      <c r="K17" s="6"/>
      <c r="L17" s="6"/>
      <c r="M17" s="6"/>
      <c r="N17" s="6"/>
    </row>
    <row r="18" spans="1:14">
      <c r="A18" s="8">
        <v>5</v>
      </c>
      <c r="B18" s="6" t="s">
        <v>72</v>
      </c>
      <c r="C18" s="6"/>
      <c r="D18" s="6"/>
      <c r="E18" s="6"/>
      <c r="F18" s="6"/>
      <c r="G18" s="34"/>
      <c r="H18" s="34"/>
      <c r="I18" s="6"/>
      <c r="J18" s="6"/>
      <c r="K18" s="6"/>
      <c r="L18" s="6"/>
      <c r="M18" s="6"/>
      <c r="N18" s="6"/>
    </row>
    <row r="19" spans="1:14">
      <c r="A19" s="8">
        <v>6</v>
      </c>
      <c r="B19" s="6"/>
      <c r="C19" s="6" t="s">
        <v>65</v>
      </c>
      <c r="D19" s="6"/>
      <c r="E19" s="6"/>
      <c r="F19" s="6"/>
      <c r="G19" s="17">
        <f>+[2]Rates!$F$12</f>
        <v>235</v>
      </c>
      <c r="H19" s="17"/>
      <c r="I19" s="6" t="s">
        <v>52</v>
      </c>
      <c r="J19" s="6"/>
      <c r="K19" s="6"/>
      <c r="L19" s="6"/>
      <c r="M19" s="6"/>
      <c r="N19" s="6"/>
    </row>
    <row r="20" spans="1:14">
      <c r="A20" s="8">
        <v>7</v>
      </c>
      <c r="B20" s="6"/>
      <c r="C20" s="6" t="s">
        <v>66</v>
      </c>
      <c r="D20" s="6"/>
      <c r="E20" s="6"/>
      <c r="F20" s="6"/>
      <c r="G20" s="18">
        <f>+[2]Rates!$F$13</f>
        <v>73</v>
      </c>
      <c r="H20" s="18"/>
      <c r="I20" s="6" t="s">
        <v>53</v>
      </c>
      <c r="J20" s="6"/>
      <c r="K20" s="6"/>
      <c r="L20" s="6"/>
      <c r="M20" s="6"/>
      <c r="N20" s="6"/>
    </row>
    <row r="21" spans="1:14">
      <c r="A21" s="8">
        <v>8</v>
      </c>
      <c r="B21" s="6"/>
      <c r="C21" s="6" t="s">
        <v>67</v>
      </c>
      <c r="D21" s="6"/>
      <c r="E21" s="6"/>
      <c r="F21" s="6"/>
      <c r="G21" s="18">
        <f>+[2]Rates!$F$14</f>
        <v>308</v>
      </c>
      <c r="H21" s="18"/>
      <c r="I21" s="6" t="s">
        <v>51</v>
      </c>
      <c r="J21" s="6"/>
      <c r="K21" s="6"/>
      <c r="L21" s="6"/>
      <c r="M21" s="6"/>
      <c r="N21" s="6"/>
    </row>
    <row r="22" spans="1:14">
      <c r="A22" s="8"/>
      <c r="B22" s="6"/>
      <c r="C22" s="6"/>
      <c r="D22" s="6"/>
      <c r="E22" s="6"/>
      <c r="F22" s="6"/>
      <c r="G22" s="43"/>
      <c r="H22" s="43"/>
      <c r="I22" s="6"/>
      <c r="J22" s="6"/>
      <c r="K22" s="6"/>
      <c r="L22" s="6"/>
      <c r="M22" s="6"/>
      <c r="N22" s="6"/>
    </row>
    <row r="23" spans="1:14">
      <c r="A23" s="8">
        <v>9</v>
      </c>
      <c r="B23" s="6" t="s">
        <v>71</v>
      </c>
      <c r="C23" s="6"/>
      <c r="D23" s="6"/>
      <c r="E23" s="6"/>
      <c r="F23" s="6"/>
      <c r="G23" s="43"/>
      <c r="H23" s="43"/>
      <c r="I23" s="6"/>
      <c r="J23" s="6"/>
      <c r="K23" s="6"/>
      <c r="L23" s="6"/>
      <c r="M23" s="6"/>
      <c r="N23" s="6"/>
    </row>
    <row r="24" spans="1:14">
      <c r="A24" s="8">
        <v>10</v>
      </c>
      <c r="B24" s="6"/>
      <c r="C24" s="6" t="s">
        <v>65</v>
      </c>
      <c r="D24" s="6"/>
      <c r="E24" s="6"/>
      <c r="F24" s="6"/>
      <c r="G24" s="17">
        <f>+[2]Rates!$F$17</f>
        <v>208</v>
      </c>
      <c r="H24" s="17"/>
      <c r="I24" s="6" t="s">
        <v>54</v>
      </c>
      <c r="J24" s="6"/>
      <c r="K24" s="6"/>
      <c r="L24" s="6"/>
      <c r="M24" s="6"/>
      <c r="N24" s="6"/>
    </row>
    <row r="25" spans="1:14">
      <c r="A25" s="8">
        <v>11</v>
      </c>
      <c r="B25" s="6"/>
      <c r="C25" s="6" t="s">
        <v>66</v>
      </c>
      <c r="D25" s="6"/>
      <c r="E25" s="6"/>
      <c r="F25" s="6"/>
      <c r="G25" s="18">
        <f>+[2]Rates!$F$18</f>
        <v>1023</v>
      </c>
      <c r="H25" s="18"/>
      <c r="I25" s="6" t="s">
        <v>55</v>
      </c>
      <c r="J25" s="6"/>
      <c r="K25" s="6"/>
      <c r="L25" s="6"/>
      <c r="M25" s="6"/>
      <c r="N25" s="6"/>
    </row>
    <row r="26" spans="1:14">
      <c r="A26" s="8">
        <v>12</v>
      </c>
      <c r="B26" s="6"/>
      <c r="C26" s="6" t="s">
        <v>67</v>
      </c>
      <c r="D26" s="6"/>
      <c r="E26" s="6"/>
      <c r="F26" s="6"/>
      <c r="G26" s="18">
        <f>+[2]Rates!$F$19</f>
        <v>1327</v>
      </c>
      <c r="H26" s="18"/>
      <c r="I26" s="6" t="s">
        <v>56</v>
      </c>
      <c r="J26" s="6"/>
      <c r="K26" s="6"/>
      <c r="L26" s="6"/>
      <c r="M26" s="6"/>
      <c r="N26" s="6"/>
    </row>
    <row r="27" spans="1:14">
      <c r="A27" s="8"/>
      <c r="B27" s="6"/>
      <c r="C27" s="6"/>
      <c r="D27" s="6"/>
      <c r="E27" s="6"/>
      <c r="F27" s="6"/>
      <c r="G27" s="17"/>
      <c r="H27" s="17"/>
      <c r="I27" s="6"/>
      <c r="J27" s="6"/>
      <c r="K27" s="6"/>
      <c r="L27" s="6"/>
      <c r="M27" s="6"/>
      <c r="N27" s="6"/>
    </row>
    <row r="28" spans="1:14">
      <c r="A28" s="8">
        <v>13</v>
      </c>
      <c r="B28" s="6" t="s">
        <v>73</v>
      </c>
      <c r="C28" s="6"/>
      <c r="D28" s="6"/>
      <c r="E28" s="6"/>
      <c r="F28" s="6"/>
      <c r="G28" s="34"/>
      <c r="H28" s="34"/>
      <c r="I28" s="6"/>
      <c r="J28" s="6"/>
      <c r="K28" s="6"/>
      <c r="L28" s="6"/>
      <c r="M28" s="6"/>
      <c r="N28" s="6"/>
    </row>
    <row r="29" spans="1:14">
      <c r="A29" s="8">
        <v>14</v>
      </c>
      <c r="B29" s="6"/>
      <c r="C29" s="6" t="s">
        <v>65</v>
      </c>
      <c r="D29" s="6"/>
      <c r="E29" s="6"/>
      <c r="F29" s="6"/>
      <c r="G29" s="17">
        <f>+G19+G24</f>
        <v>443</v>
      </c>
      <c r="H29" s="17">
        <f t="shared" ref="H29:H31" si="0">+H19+H24</f>
        <v>0</v>
      </c>
      <c r="I29" s="6" t="s">
        <v>74</v>
      </c>
      <c r="J29" s="6"/>
      <c r="K29" s="6"/>
      <c r="L29" s="6"/>
      <c r="M29" s="6"/>
      <c r="N29" s="6"/>
    </row>
    <row r="30" spans="1:14">
      <c r="A30" s="8">
        <v>15</v>
      </c>
      <c r="B30" s="6"/>
      <c r="C30" s="6" t="s">
        <v>66</v>
      </c>
      <c r="D30" s="6"/>
      <c r="E30" s="6"/>
      <c r="F30" s="6"/>
      <c r="G30" s="18">
        <f t="shared" ref="G30" si="1">+G20+G25</f>
        <v>1096</v>
      </c>
      <c r="H30" s="18">
        <f t="shared" si="0"/>
        <v>0</v>
      </c>
      <c r="I30" s="6" t="s">
        <v>75</v>
      </c>
      <c r="J30" s="6"/>
      <c r="K30" s="6"/>
      <c r="L30" s="6"/>
      <c r="M30" s="6"/>
      <c r="N30" s="6"/>
    </row>
    <row r="31" spans="1:14">
      <c r="A31" s="8">
        <v>16</v>
      </c>
      <c r="B31" s="6"/>
      <c r="C31" s="6" t="s">
        <v>67</v>
      </c>
      <c r="D31" s="6"/>
      <c r="E31" s="6"/>
      <c r="F31" s="6"/>
      <c r="G31" s="18">
        <f t="shared" ref="G31" si="2">+G21+G26</f>
        <v>1635</v>
      </c>
      <c r="H31" s="18">
        <f t="shared" si="0"/>
        <v>0</v>
      </c>
      <c r="I31" s="6" t="s">
        <v>76</v>
      </c>
      <c r="J31" s="6"/>
      <c r="K31" s="6"/>
      <c r="L31" s="6"/>
      <c r="M31" s="6"/>
      <c r="N31" s="6"/>
    </row>
    <row r="32" spans="1:14">
      <c r="A32" s="8"/>
      <c r="B32" s="6"/>
      <c r="C32" s="6"/>
      <c r="D32" s="6"/>
      <c r="E32" s="6"/>
      <c r="F32" s="6"/>
      <c r="G32" s="34"/>
      <c r="H32" s="34"/>
      <c r="I32" s="6"/>
      <c r="J32" s="6"/>
      <c r="K32" s="6"/>
      <c r="L32" s="6"/>
      <c r="M32" s="6"/>
      <c r="N32" s="6"/>
    </row>
    <row r="33" spans="1:14">
      <c r="A33" s="8">
        <v>17</v>
      </c>
      <c r="B33" s="6" t="s">
        <v>90</v>
      </c>
      <c r="C33" s="6"/>
      <c r="D33" s="6"/>
      <c r="E33" s="6"/>
      <c r="F33" s="6"/>
      <c r="G33" s="17">
        <f>+[2]Rates!$F$21</f>
        <v>92</v>
      </c>
      <c r="H33" s="17"/>
      <c r="I33" s="6" t="s">
        <v>49</v>
      </c>
      <c r="J33" s="6"/>
      <c r="K33" s="6"/>
      <c r="L33" s="6"/>
      <c r="M33" s="6"/>
      <c r="N33" s="6"/>
    </row>
    <row r="34" spans="1:14">
      <c r="A34" s="8"/>
      <c r="B34" s="6"/>
      <c r="C34" s="6"/>
      <c r="D34" s="6"/>
      <c r="E34" s="19"/>
      <c r="F34" s="6"/>
      <c r="G34" s="34"/>
      <c r="H34" s="34"/>
      <c r="I34" s="6"/>
      <c r="J34" s="6"/>
      <c r="K34" s="6"/>
      <c r="L34" s="6"/>
      <c r="M34" s="6"/>
      <c r="N34" s="6"/>
    </row>
    <row r="35" spans="1:14">
      <c r="A35" s="8">
        <v>18</v>
      </c>
      <c r="B35" s="6" t="s">
        <v>60</v>
      </c>
      <c r="C35" s="6"/>
      <c r="D35" s="6"/>
      <c r="E35" s="19"/>
      <c r="F35" s="6"/>
      <c r="G35" s="34"/>
      <c r="H35" s="34"/>
      <c r="I35" s="6"/>
      <c r="J35" s="6"/>
      <c r="K35" s="6"/>
      <c r="L35" s="6"/>
      <c r="M35" s="6"/>
      <c r="N35" s="6"/>
    </row>
    <row r="36" spans="1:14">
      <c r="A36" s="8">
        <v>19</v>
      </c>
      <c r="B36" s="6"/>
      <c r="C36" s="6" t="s">
        <v>91</v>
      </c>
      <c r="D36" s="6"/>
      <c r="E36" s="6"/>
      <c r="F36" s="6"/>
      <c r="G36" s="17">
        <f>35366+241062+88394</f>
        <v>364822</v>
      </c>
      <c r="H36" s="17"/>
      <c r="I36" s="6" t="s">
        <v>58</v>
      </c>
      <c r="J36" s="6"/>
      <c r="K36" s="7"/>
      <c r="L36" s="6"/>
      <c r="M36" s="6"/>
      <c r="N36" s="6"/>
    </row>
    <row r="37" spans="1:14">
      <c r="A37" s="8">
        <v>20</v>
      </c>
      <c r="B37" s="6"/>
      <c r="C37" s="34" t="s">
        <v>80</v>
      </c>
      <c r="D37" s="34"/>
      <c r="E37" s="34"/>
      <c r="F37" s="34"/>
      <c r="G37" s="43">
        <v>556880000</v>
      </c>
      <c r="H37" s="43"/>
      <c r="I37" s="21" t="s">
        <v>59</v>
      </c>
      <c r="J37" s="6"/>
      <c r="K37" s="6"/>
      <c r="L37" s="6"/>
      <c r="M37" s="6"/>
      <c r="N37" s="6"/>
    </row>
    <row r="38" spans="1:14">
      <c r="A38" s="8">
        <v>21</v>
      </c>
      <c r="B38" s="6"/>
      <c r="C38" s="6" t="s">
        <v>61</v>
      </c>
      <c r="D38" s="6"/>
      <c r="E38" s="6"/>
      <c r="F38" s="6"/>
      <c r="G38" s="20">
        <f>ROUND(+G36/G37,7)</f>
        <v>6.5510000000000004E-4</v>
      </c>
      <c r="H38" s="20"/>
      <c r="I38" s="6" t="s">
        <v>77</v>
      </c>
      <c r="J38" s="6"/>
      <c r="K38" s="6"/>
      <c r="L38" s="6"/>
      <c r="M38" s="6"/>
      <c r="N38" s="6"/>
    </row>
    <row r="39" spans="1:14">
      <c r="A39" s="6"/>
      <c r="B39" s="6"/>
      <c r="C39" s="6"/>
      <c r="D39" s="6"/>
      <c r="E39" s="6"/>
      <c r="F39" s="6"/>
      <c r="G39" s="20"/>
      <c r="H39" s="20"/>
      <c r="I39" s="6"/>
      <c r="J39" s="6"/>
      <c r="K39" s="6"/>
      <c r="L39" s="6"/>
      <c r="M39" s="6"/>
      <c r="N39" s="6"/>
    </row>
    <row r="40" spans="1:14">
      <c r="A40" s="8">
        <v>22</v>
      </c>
      <c r="B40" s="6" t="s">
        <v>68</v>
      </c>
      <c r="C40" s="6"/>
      <c r="D40" s="6"/>
      <c r="E40" s="19"/>
      <c r="F40" s="6"/>
      <c r="G40" s="20">
        <f>+[1]Rates!$E$48</f>
        <v>2.4570000000000001E-4</v>
      </c>
      <c r="H40" s="20"/>
      <c r="I40" s="6" t="s">
        <v>57</v>
      </c>
      <c r="J40" s="6"/>
      <c r="K40" s="6"/>
      <c r="L40" s="6"/>
      <c r="M40" s="6"/>
      <c r="N40" s="6"/>
    </row>
    <row r="41" spans="1:14">
      <c r="A41" s="8"/>
      <c r="B41" s="6"/>
      <c r="C41" s="6"/>
      <c r="D41" s="6"/>
      <c r="E41" s="19"/>
      <c r="F41" s="6"/>
      <c r="G41" s="20"/>
      <c r="H41" s="20"/>
      <c r="I41" s="6"/>
      <c r="J41" s="6"/>
      <c r="K41" s="6"/>
      <c r="L41" s="6"/>
      <c r="M41" s="6"/>
      <c r="N41" s="6"/>
    </row>
    <row r="42" spans="1:14">
      <c r="A42" s="8">
        <v>23</v>
      </c>
      <c r="B42" s="6" t="s">
        <v>69</v>
      </c>
      <c r="C42" s="6"/>
      <c r="D42" s="6"/>
      <c r="E42" s="19"/>
      <c r="F42" s="6"/>
      <c r="G42" s="20"/>
      <c r="H42" s="20"/>
      <c r="I42" s="6"/>
      <c r="J42" s="6"/>
      <c r="K42" s="6"/>
      <c r="L42" s="6"/>
      <c r="M42" s="6"/>
      <c r="N42" s="6"/>
    </row>
    <row r="43" spans="1:14">
      <c r="A43" s="8">
        <v>24</v>
      </c>
      <c r="B43" s="6"/>
      <c r="C43" s="21" t="s">
        <v>70</v>
      </c>
      <c r="D43" s="6"/>
      <c r="E43" s="19"/>
      <c r="F43" s="6"/>
      <c r="G43" s="20"/>
      <c r="H43" s="20"/>
      <c r="I43" s="6"/>
      <c r="J43" s="6"/>
      <c r="K43" s="6"/>
      <c r="L43" s="6"/>
      <c r="M43" s="6"/>
      <c r="N43" s="6"/>
    </row>
    <row r="44" spans="1:14">
      <c r="A44" s="8"/>
      <c r="B44" s="6"/>
      <c r="C44" s="6"/>
      <c r="D44" s="6"/>
      <c r="E44" s="19"/>
      <c r="F44" s="6"/>
      <c r="G44" s="20"/>
      <c r="H44" s="20"/>
      <c r="I44" s="6"/>
      <c r="J44" s="6"/>
      <c r="K44" s="6"/>
      <c r="L44" s="6"/>
      <c r="M44" s="6"/>
      <c r="N44" s="6"/>
    </row>
    <row r="45" spans="1:14">
      <c r="A45" s="6"/>
      <c r="B45" s="6"/>
      <c r="C45" s="6"/>
      <c r="D45" s="6"/>
      <c r="E45" s="19"/>
      <c r="F45" s="6"/>
      <c r="G45" s="20"/>
      <c r="H45" s="20"/>
      <c r="I45" s="6"/>
      <c r="J45" s="6"/>
      <c r="K45" s="6"/>
      <c r="L45" s="6"/>
      <c r="M45" s="6"/>
      <c r="N45" s="6"/>
    </row>
    <row r="46" spans="1:14">
      <c r="A46" s="6"/>
      <c r="B46" s="6"/>
      <c r="C46" s="6"/>
      <c r="D46" s="6"/>
      <c r="E46" s="19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6"/>
      <c r="B47" s="6"/>
      <c r="C47" s="6"/>
      <c r="D47" s="6"/>
      <c r="E47" s="22"/>
      <c r="F47" s="6"/>
      <c r="G47" s="6"/>
      <c r="H47" s="6"/>
      <c r="I47" s="6"/>
      <c r="J47" s="6"/>
      <c r="K47" s="6"/>
      <c r="L47" s="6"/>
      <c r="M47" s="6"/>
      <c r="N47" s="6"/>
    </row>
    <row r="48" spans="1:14" ht="19.5">
      <c r="A48" s="6"/>
      <c r="B48" s="6"/>
      <c r="C48" s="6"/>
      <c r="D48" s="6"/>
      <c r="E48" s="6"/>
      <c r="F48" s="11" t="s">
        <v>85</v>
      </c>
      <c r="G48" s="6"/>
      <c r="H48" s="6"/>
      <c r="I48" s="6"/>
      <c r="J48" s="6"/>
      <c r="K48" s="10" t="s">
        <v>84</v>
      </c>
      <c r="L48" s="6"/>
      <c r="M48" s="6"/>
      <c r="N48" s="6"/>
    </row>
    <row r="49" spans="1:14">
      <c r="A49" s="6"/>
      <c r="B49" s="6"/>
      <c r="C49" s="6"/>
      <c r="D49" s="6"/>
      <c r="E49" s="6"/>
      <c r="F49" s="8" t="s">
        <v>86</v>
      </c>
      <c r="G49" s="6"/>
      <c r="H49" s="6"/>
      <c r="I49" s="6"/>
      <c r="J49" s="6"/>
      <c r="K49" s="10" t="s">
        <v>47</v>
      </c>
      <c r="L49" s="6"/>
      <c r="M49" s="6"/>
      <c r="N49" s="6"/>
    </row>
    <row r="50" spans="1:14">
      <c r="A50" s="6"/>
      <c r="B50" s="6"/>
      <c r="C50" s="6"/>
      <c r="D50" s="6"/>
      <c r="E50" s="6"/>
      <c r="F50" s="15" t="s">
        <v>48</v>
      </c>
      <c r="G50" s="6"/>
      <c r="H50" s="6"/>
      <c r="I50" s="6"/>
      <c r="J50" s="6"/>
      <c r="K50" s="6"/>
      <c r="L50" s="6"/>
      <c r="M50" s="6"/>
      <c r="N50" s="6"/>
    </row>
    <row r="51" spans="1:14">
      <c r="A51" s="6"/>
      <c r="B51" s="6"/>
      <c r="C51" s="6"/>
      <c r="D51" s="6"/>
      <c r="E51" s="6"/>
      <c r="F51" s="8" t="s">
        <v>87</v>
      </c>
      <c r="G51" s="6"/>
      <c r="H51" s="6"/>
      <c r="I51" s="6"/>
      <c r="J51" s="6"/>
      <c r="K51" s="6"/>
      <c r="L51" s="6"/>
      <c r="M51" s="6"/>
      <c r="N51" s="6"/>
    </row>
    <row r="52" spans="1:1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6"/>
      <c r="B53" s="6"/>
      <c r="C53" s="23"/>
      <c r="D53" s="23"/>
      <c r="E53" s="6"/>
      <c r="F53" s="15" t="s">
        <v>63</v>
      </c>
      <c r="G53" s="6"/>
      <c r="H53" s="6"/>
      <c r="I53" s="6"/>
      <c r="J53" s="6"/>
      <c r="K53" s="6"/>
      <c r="L53" s="6"/>
      <c r="M53" s="6"/>
      <c r="N53" s="6"/>
    </row>
    <row r="54" spans="1:14">
      <c r="A54" s="6"/>
      <c r="B54" s="23"/>
      <c r="C54" s="6"/>
      <c r="D54" s="24"/>
      <c r="E54" s="21"/>
      <c r="F54" s="25" t="s">
        <v>88</v>
      </c>
      <c r="G54" s="21"/>
      <c r="H54" s="21"/>
      <c r="I54" s="6"/>
      <c r="J54" s="6"/>
      <c r="K54" s="6"/>
      <c r="L54" s="6"/>
      <c r="M54" s="6"/>
      <c r="N54" s="6"/>
    </row>
    <row r="55" spans="1:14">
      <c r="A55" s="6"/>
      <c r="B55" s="6"/>
      <c r="C55" s="6"/>
      <c r="D55" s="6"/>
      <c r="E55" s="6"/>
      <c r="F55" s="26" t="s">
        <v>89</v>
      </c>
      <c r="G55" s="6"/>
      <c r="H55" s="6"/>
      <c r="I55" s="6"/>
      <c r="J55" s="6"/>
      <c r="K55" s="6"/>
      <c r="L55" s="6"/>
      <c r="M55" s="6"/>
      <c r="N55" s="6"/>
    </row>
    <row r="56" spans="1:14">
      <c r="A56" s="6"/>
      <c r="B56" s="6"/>
      <c r="C56" s="26" t="s">
        <v>92</v>
      </c>
      <c r="D56" s="26" t="s">
        <v>93</v>
      </c>
      <c r="E56" s="26" t="s">
        <v>94</v>
      </c>
      <c r="F56" s="9" t="s">
        <v>95</v>
      </c>
      <c r="G56" s="9" t="s">
        <v>96</v>
      </c>
      <c r="H56" s="9" t="s">
        <v>97</v>
      </c>
      <c r="I56" s="9" t="s">
        <v>98</v>
      </c>
      <c r="J56" s="9" t="s">
        <v>99</v>
      </c>
      <c r="K56" s="6" t="s">
        <v>100</v>
      </c>
      <c r="L56" s="6" t="s">
        <v>101</v>
      </c>
      <c r="M56" s="6"/>
      <c r="N56" s="6"/>
    </row>
    <row r="57" spans="1:14">
      <c r="A57" s="6"/>
      <c r="B57" s="6"/>
      <c r="C57" s="6"/>
      <c r="D57" s="6"/>
      <c r="E57" s="6"/>
      <c r="F57" s="6"/>
      <c r="G57" s="10" t="s">
        <v>15</v>
      </c>
      <c r="H57" s="6"/>
      <c r="I57" s="6"/>
      <c r="J57" s="6"/>
      <c r="K57" s="6"/>
      <c r="L57" s="6"/>
      <c r="M57" s="6"/>
      <c r="N57" s="6"/>
    </row>
    <row r="58" spans="1:14">
      <c r="A58" s="6"/>
      <c r="B58" s="6"/>
      <c r="C58" s="6"/>
      <c r="D58" s="6"/>
      <c r="E58" s="10" t="s">
        <v>24</v>
      </c>
      <c r="F58" s="6"/>
      <c r="G58" s="10" t="s">
        <v>16</v>
      </c>
      <c r="H58" s="6"/>
      <c r="I58" s="6"/>
      <c r="J58" s="6"/>
      <c r="K58" s="10" t="s">
        <v>25</v>
      </c>
      <c r="L58" s="6"/>
      <c r="M58" s="6"/>
      <c r="N58" s="6"/>
    </row>
    <row r="59" spans="1:14">
      <c r="A59" s="6"/>
      <c r="B59" s="6"/>
      <c r="C59" s="6"/>
      <c r="D59" s="6"/>
      <c r="E59" s="10" t="s">
        <v>11</v>
      </c>
      <c r="F59" s="10" t="s">
        <v>12</v>
      </c>
      <c r="G59" s="10" t="s">
        <v>11</v>
      </c>
      <c r="H59" s="6"/>
      <c r="I59" s="10" t="s">
        <v>26</v>
      </c>
      <c r="J59" s="10" t="s">
        <v>27</v>
      </c>
      <c r="K59" s="10" t="s">
        <v>28</v>
      </c>
      <c r="L59" s="6"/>
      <c r="M59" s="6"/>
      <c r="N59" s="6"/>
    </row>
    <row r="60" spans="1:14">
      <c r="A60" s="6"/>
      <c r="B60" s="6"/>
      <c r="C60" s="8" t="s">
        <v>29</v>
      </c>
      <c r="D60" s="8" t="s">
        <v>13</v>
      </c>
      <c r="E60" s="10" t="s">
        <v>17</v>
      </c>
      <c r="F60" s="10" t="s">
        <v>14</v>
      </c>
      <c r="G60" s="10" t="s">
        <v>18</v>
      </c>
      <c r="H60" s="6"/>
      <c r="I60" s="10" t="s">
        <v>30</v>
      </c>
      <c r="J60" s="10" t="s">
        <v>31</v>
      </c>
      <c r="K60" s="10" t="s">
        <v>32</v>
      </c>
      <c r="L60" s="6"/>
      <c r="M60" s="10"/>
      <c r="N60" s="6"/>
    </row>
    <row r="61" spans="1:14">
      <c r="A61" s="6"/>
      <c r="B61" s="6" t="s">
        <v>33</v>
      </c>
      <c r="C61" s="8" t="s">
        <v>34</v>
      </c>
      <c r="D61" s="8" t="s">
        <v>46</v>
      </c>
      <c r="E61" s="10" t="s">
        <v>35</v>
      </c>
      <c r="F61" s="10" t="s">
        <v>36</v>
      </c>
      <c r="G61" s="10" t="s">
        <v>19</v>
      </c>
      <c r="H61" s="10" t="s">
        <v>37</v>
      </c>
      <c r="I61" s="19">
        <f>+H33</f>
        <v>0</v>
      </c>
      <c r="J61" s="40">
        <f>+G38</f>
        <v>6.5510000000000004E-4</v>
      </c>
      <c r="K61" s="27">
        <f>+H40</f>
        <v>0</v>
      </c>
      <c r="L61" s="8" t="s">
        <v>102</v>
      </c>
      <c r="M61" s="10"/>
      <c r="N61" s="6"/>
    </row>
    <row r="62" spans="1:14">
      <c r="A62" s="6"/>
      <c r="B62" s="6" t="s">
        <v>38</v>
      </c>
      <c r="C62" s="8" t="s">
        <v>39</v>
      </c>
      <c r="D62" s="8" t="s">
        <v>39</v>
      </c>
      <c r="E62" s="8" t="s">
        <v>39</v>
      </c>
      <c r="F62" s="10" t="s">
        <v>23</v>
      </c>
      <c r="G62" s="10" t="s">
        <v>21</v>
      </c>
      <c r="H62" s="10" t="s">
        <v>21</v>
      </c>
      <c r="I62" s="10" t="s">
        <v>23</v>
      </c>
      <c r="J62" s="10" t="s">
        <v>20</v>
      </c>
      <c r="K62" s="10" t="s">
        <v>20</v>
      </c>
      <c r="L62" s="26" t="s">
        <v>103</v>
      </c>
      <c r="M62" s="10"/>
      <c r="N62" s="6"/>
    </row>
    <row r="63" spans="1:14">
      <c r="A63" s="6"/>
      <c r="B63" s="6" t="s">
        <v>22</v>
      </c>
      <c r="C63" s="28"/>
      <c r="D63" s="28"/>
      <c r="E63" s="19">
        <f>+H13</f>
        <v>0</v>
      </c>
      <c r="F63" s="29"/>
      <c r="G63" s="30">
        <f t="shared" ref="G63:G74" si="3">ROUND(+E63*F63/12,0)</f>
        <v>0</v>
      </c>
      <c r="H63" s="19">
        <f>+H19</f>
        <v>0</v>
      </c>
      <c r="I63" s="30">
        <f>I$61*1</f>
        <v>0</v>
      </c>
      <c r="J63" s="30">
        <f t="shared" ref="J63:J74" si="4">ROUND(+C63*J$61,0)</f>
        <v>0</v>
      </c>
      <c r="K63" s="30">
        <f>ROUND(+D63*K$61,0)</f>
        <v>0</v>
      </c>
      <c r="L63" s="30">
        <f t="shared" ref="L63:L74" si="5">SUM(G63:K63)</f>
        <v>0</v>
      </c>
      <c r="M63" s="6"/>
      <c r="N63" s="6"/>
    </row>
    <row r="64" spans="1:14">
      <c r="A64" s="6"/>
      <c r="B64" s="6" t="s">
        <v>1</v>
      </c>
      <c r="C64" s="28"/>
      <c r="D64" s="28"/>
      <c r="E64" s="19">
        <f t="shared" ref="E64:E74" si="6">E$63</f>
        <v>0</v>
      </c>
      <c r="F64" s="29"/>
      <c r="G64" s="19">
        <f t="shared" si="3"/>
        <v>0</v>
      </c>
      <c r="H64" s="19">
        <f t="shared" ref="H64:H74" si="7">H63</f>
        <v>0</v>
      </c>
      <c r="I64" s="19">
        <f>I$61*1</f>
        <v>0</v>
      </c>
      <c r="J64" s="19">
        <f t="shared" si="4"/>
        <v>0</v>
      </c>
      <c r="K64" s="19">
        <f>ROUND(+D64*K$61,0)</f>
        <v>0</v>
      </c>
      <c r="L64" s="19">
        <f t="shared" si="5"/>
        <v>0</v>
      </c>
      <c r="M64" s="6"/>
      <c r="N64" s="6"/>
    </row>
    <row r="65" spans="1:14">
      <c r="A65" s="6"/>
      <c r="B65" s="6" t="s">
        <v>2</v>
      </c>
      <c r="C65" s="28"/>
      <c r="D65" s="28"/>
      <c r="E65" s="19">
        <f t="shared" si="6"/>
        <v>0</v>
      </c>
      <c r="F65" s="29"/>
      <c r="G65" s="19">
        <f t="shared" si="3"/>
        <v>0</v>
      </c>
      <c r="H65" s="19">
        <f t="shared" si="7"/>
        <v>0</v>
      </c>
      <c r="I65" s="19">
        <f t="shared" ref="I65:I74" si="8">I$61*1</f>
        <v>0</v>
      </c>
      <c r="J65" s="19">
        <f t="shared" si="4"/>
        <v>0</v>
      </c>
      <c r="K65" s="19">
        <f t="shared" ref="K65:K74" si="9">ROUND(+D65*K$61,0)</f>
        <v>0</v>
      </c>
      <c r="L65" s="19">
        <f t="shared" si="5"/>
        <v>0</v>
      </c>
      <c r="M65" s="6"/>
      <c r="N65" s="6"/>
    </row>
    <row r="66" spans="1:14">
      <c r="A66" s="6"/>
      <c r="B66" s="6" t="s">
        <v>3</v>
      </c>
      <c r="C66" s="28"/>
      <c r="D66" s="28"/>
      <c r="E66" s="19">
        <f t="shared" si="6"/>
        <v>0</v>
      </c>
      <c r="F66" s="29"/>
      <c r="G66" s="19">
        <f t="shared" si="3"/>
        <v>0</v>
      </c>
      <c r="H66" s="19">
        <f t="shared" si="7"/>
        <v>0</v>
      </c>
      <c r="I66" s="19">
        <f t="shared" si="8"/>
        <v>0</v>
      </c>
      <c r="J66" s="19">
        <f t="shared" si="4"/>
        <v>0</v>
      </c>
      <c r="K66" s="19">
        <f t="shared" si="9"/>
        <v>0</v>
      </c>
      <c r="L66" s="19">
        <f t="shared" si="5"/>
        <v>0</v>
      </c>
      <c r="M66" s="6"/>
      <c r="N66" s="6"/>
    </row>
    <row r="67" spans="1:14">
      <c r="A67" s="6"/>
      <c r="B67" s="6" t="s">
        <v>4</v>
      </c>
      <c r="C67" s="28"/>
      <c r="D67" s="28"/>
      <c r="E67" s="19">
        <f t="shared" si="6"/>
        <v>0</v>
      </c>
      <c r="F67" s="29"/>
      <c r="G67" s="19">
        <f t="shared" si="3"/>
        <v>0</v>
      </c>
      <c r="H67" s="19">
        <f t="shared" si="7"/>
        <v>0</v>
      </c>
      <c r="I67" s="19">
        <f t="shared" si="8"/>
        <v>0</v>
      </c>
      <c r="J67" s="19">
        <f t="shared" si="4"/>
        <v>0</v>
      </c>
      <c r="K67" s="19">
        <f t="shared" si="9"/>
        <v>0</v>
      </c>
      <c r="L67" s="19">
        <f t="shared" si="5"/>
        <v>0</v>
      </c>
      <c r="M67" s="6"/>
      <c r="N67" s="6"/>
    </row>
    <row r="68" spans="1:14">
      <c r="A68" s="6"/>
      <c r="B68" s="6" t="s">
        <v>5</v>
      </c>
      <c r="C68" s="28"/>
      <c r="D68" s="28"/>
      <c r="E68" s="19">
        <f t="shared" si="6"/>
        <v>0</v>
      </c>
      <c r="F68" s="29"/>
      <c r="G68" s="19">
        <f t="shared" si="3"/>
        <v>0</v>
      </c>
      <c r="H68" s="19">
        <f t="shared" si="7"/>
        <v>0</v>
      </c>
      <c r="I68" s="19">
        <f t="shared" si="8"/>
        <v>0</v>
      </c>
      <c r="J68" s="19">
        <f t="shared" si="4"/>
        <v>0</v>
      </c>
      <c r="K68" s="19">
        <f t="shared" si="9"/>
        <v>0</v>
      </c>
      <c r="L68" s="19">
        <f t="shared" si="5"/>
        <v>0</v>
      </c>
      <c r="M68" s="6"/>
      <c r="N68" s="6"/>
    </row>
    <row r="69" spans="1:14">
      <c r="A69" s="6"/>
      <c r="B69" s="6" t="s">
        <v>6</v>
      </c>
      <c r="C69" s="28"/>
      <c r="D69" s="28"/>
      <c r="E69" s="19">
        <f t="shared" si="6"/>
        <v>0</v>
      </c>
      <c r="F69" s="29"/>
      <c r="G69" s="19">
        <f t="shared" si="3"/>
        <v>0</v>
      </c>
      <c r="H69" s="19">
        <f t="shared" si="7"/>
        <v>0</v>
      </c>
      <c r="I69" s="19">
        <f t="shared" si="8"/>
        <v>0</v>
      </c>
      <c r="J69" s="19">
        <f t="shared" si="4"/>
        <v>0</v>
      </c>
      <c r="K69" s="19">
        <f t="shared" si="9"/>
        <v>0</v>
      </c>
      <c r="L69" s="19">
        <f t="shared" si="5"/>
        <v>0</v>
      </c>
      <c r="M69" s="6"/>
      <c r="N69" s="6"/>
    </row>
    <row r="70" spans="1:14">
      <c r="A70" s="6"/>
      <c r="B70" s="6" t="s">
        <v>40</v>
      </c>
      <c r="C70" s="28"/>
      <c r="D70" s="28"/>
      <c r="E70" s="19">
        <f t="shared" si="6"/>
        <v>0</v>
      </c>
      <c r="F70" s="29"/>
      <c r="G70" s="19">
        <f t="shared" si="3"/>
        <v>0</v>
      </c>
      <c r="H70" s="19">
        <f t="shared" si="7"/>
        <v>0</v>
      </c>
      <c r="I70" s="19">
        <f t="shared" si="8"/>
        <v>0</v>
      </c>
      <c r="J70" s="19">
        <f t="shared" si="4"/>
        <v>0</v>
      </c>
      <c r="K70" s="19">
        <f t="shared" si="9"/>
        <v>0</v>
      </c>
      <c r="L70" s="19">
        <f t="shared" si="5"/>
        <v>0</v>
      </c>
      <c r="M70" s="6"/>
      <c r="N70" s="6"/>
    </row>
    <row r="71" spans="1:14">
      <c r="A71" s="6"/>
      <c r="B71" s="6" t="s">
        <v>7</v>
      </c>
      <c r="C71" s="28"/>
      <c r="D71" s="28"/>
      <c r="E71" s="19">
        <f t="shared" si="6"/>
        <v>0</v>
      </c>
      <c r="F71" s="29"/>
      <c r="G71" s="19">
        <f t="shared" si="3"/>
        <v>0</v>
      </c>
      <c r="H71" s="19">
        <f t="shared" si="7"/>
        <v>0</v>
      </c>
      <c r="I71" s="19">
        <f t="shared" si="8"/>
        <v>0</v>
      </c>
      <c r="J71" s="19">
        <f t="shared" si="4"/>
        <v>0</v>
      </c>
      <c r="K71" s="19">
        <f t="shared" si="9"/>
        <v>0</v>
      </c>
      <c r="L71" s="19">
        <f t="shared" si="5"/>
        <v>0</v>
      </c>
      <c r="M71" s="6"/>
      <c r="N71" s="6"/>
    </row>
    <row r="72" spans="1:14">
      <c r="A72" s="6"/>
      <c r="B72" s="31" t="s">
        <v>8</v>
      </c>
      <c r="C72" s="28"/>
      <c r="D72" s="28"/>
      <c r="E72" s="19">
        <f t="shared" si="6"/>
        <v>0</v>
      </c>
      <c r="F72" s="29"/>
      <c r="G72" s="19">
        <f t="shared" si="3"/>
        <v>0</v>
      </c>
      <c r="H72" s="19">
        <f t="shared" si="7"/>
        <v>0</v>
      </c>
      <c r="I72" s="19">
        <f t="shared" si="8"/>
        <v>0</v>
      </c>
      <c r="J72" s="19">
        <f t="shared" si="4"/>
        <v>0</v>
      </c>
      <c r="K72" s="19">
        <f t="shared" si="9"/>
        <v>0</v>
      </c>
      <c r="L72" s="19">
        <f t="shared" si="5"/>
        <v>0</v>
      </c>
      <c r="M72" s="6"/>
      <c r="N72" s="6"/>
    </row>
    <row r="73" spans="1:14">
      <c r="A73" s="6"/>
      <c r="B73" s="6" t="s">
        <v>9</v>
      </c>
      <c r="C73" s="28"/>
      <c r="D73" s="28"/>
      <c r="E73" s="19">
        <f t="shared" si="6"/>
        <v>0</v>
      </c>
      <c r="F73" s="29"/>
      <c r="G73" s="19">
        <f t="shared" si="3"/>
        <v>0</v>
      </c>
      <c r="H73" s="19">
        <f t="shared" si="7"/>
        <v>0</v>
      </c>
      <c r="I73" s="19">
        <f t="shared" si="8"/>
        <v>0</v>
      </c>
      <c r="J73" s="19">
        <f t="shared" si="4"/>
        <v>0</v>
      </c>
      <c r="K73" s="19">
        <f t="shared" si="9"/>
        <v>0</v>
      </c>
      <c r="L73" s="19">
        <f t="shared" si="5"/>
        <v>0</v>
      </c>
      <c r="M73" s="6"/>
      <c r="N73" s="6"/>
    </row>
    <row r="74" spans="1:14">
      <c r="A74" s="6"/>
      <c r="B74" s="6" t="s">
        <v>10</v>
      </c>
      <c r="C74" s="28"/>
      <c r="D74" s="28"/>
      <c r="E74" s="19">
        <f t="shared" si="6"/>
        <v>0</v>
      </c>
      <c r="F74" s="29"/>
      <c r="G74" s="19">
        <f t="shared" si="3"/>
        <v>0</v>
      </c>
      <c r="H74" s="19">
        <f t="shared" si="7"/>
        <v>0</v>
      </c>
      <c r="I74" s="19">
        <f t="shared" si="8"/>
        <v>0</v>
      </c>
      <c r="J74" s="19">
        <f t="shared" si="4"/>
        <v>0</v>
      </c>
      <c r="K74" s="19">
        <f t="shared" si="9"/>
        <v>0</v>
      </c>
      <c r="L74" s="19">
        <f t="shared" si="5"/>
        <v>0</v>
      </c>
      <c r="M74" s="6"/>
      <c r="N74" s="6"/>
    </row>
    <row r="75" spans="1:14">
      <c r="A75" s="6"/>
      <c r="B75" s="6"/>
      <c r="C75" s="10" t="s">
        <v>20</v>
      </c>
      <c r="D75" s="10" t="s">
        <v>20</v>
      </c>
      <c r="E75" s="6"/>
      <c r="F75" s="6"/>
      <c r="G75" s="10" t="s">
        <v>23</v>
      </c>
      <c r="H75" s="10" t="s">
        <v>23</v>
      </c>
      <c r="I75" s="10" t="s">
        <v>23</v>
      </c>
      <c r="J75" s="10" t="s">
        <v>23</v>
      </c>
      <c r="K75" s="10" t="s">
        <v>23</v>
      </c>
      <c r="L75" s="10" t="s">
        <v>23</v>
      </c>
      <c r="M75" s="6"/>
      <c r="N75" s="6"/>
    </row>
    <row r="76" spans="1:14">
      <c r="A76" s="6"/>
      <c r="B76" s="6" t="s">
        <v>0</v>
      </c>
      <c r="C76" s="19">
        <f>SUM(C63:C74)</f>
        <v>0</v>
      </c>
      <c r="D76" s="19">
        <f>SUM(D63:D74)</f>
        <v>0</v>
      </c>
      <c r="E76" s="6"/>
      <c r="F76" s="6"/>
      <c r="G76" s="30">
        <f t="shared" ref="G76:L76" si="10">SUM(G63:G74)</f>
        <v>0</v>
      </c>
      <c r="H76" s="30">
        <f t="shared" si="10"/>
        <v>0</v>
      </c>
      <c r="I76" s="30">
        <f t="shared" si="10"/>
        <v>0</v>
      </c>
      <c r="J76" s="30">
        <f t="shared" si="10"/>
        <v>0</v>
      </c>
      <c r="K76" s="30">
        <f t="shared" si="10"/>
        <v>0</v>
      </c>
      <c r="L76" s="30">
        <f t="shared" si="10"/>
        <v>0</v>
      </c>
      <c r="M76" s="6"/>
      <c r="N76" s="6"/>
    </row>
    <row r="77" spans="1:14">
      <c r="A77" s="6"/>
      <c r="B77" s="6"/>
      <c r="C77" s="19"/>
      <c r="D77" s="19"/>
      <c r="E77" s="6"/>
      <c r="F77" s="6"/>
      <c r="G77" s="30"/>
      <c r="H77" s="30"/>
      <c r="I77" s="30"/>
      <c r="J77" s="30"/>
      <c r="K77" s="30"/>
      <c r="L77" s="30"/>
      <c r="M77" s="6"/>
      <c r="N77" s="6"/>
    </row>
    <row r="78" spans="1:14">
      <c r="A78" s="6"/>
      <c r="B78" s="6"/>
      <c r="C78" s="8"/>
      <c r="D78" s="8"/>
      <c r="E78" s="8"/>
      <c r="F78" s="8"/>
      <c r="G78" s="6"/>
      <c r="H78" s="6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/>
      <c r="B80" s="6"/>
      <c r="C80" s="23"/>
      <c r="D80" s="23"/>
      <c r="E80" s="23"/>
      <c r="F80" s="15" t="s">
        <v>106</v>
      </c>
      <c r="G80" s="6"/>
      <c r="H80" s="6"/>
      <c r="I80" s="6"/>
      <c r="J80" s="6"/>
      <c r="K80" s="6"/>
      <c r="L80" s="23"/>
      <c r="M80" s="6"/>
      <c r="N80" s="6"/>
    </row>
    <row r="81" spans="1:14">
      <c r="A81" s="6"/>
      <c r="B81" s="23"/>
      <c r="C81" s="32"/>
      <c r="D81" s="24"/>
      <c r="E81" s="33"/>
      <c r="F81" s="25" t="s">
        <v>107</v>
      </c>
      <c r="G81" s="21"/>
      <c r="H81" s="21"/>
      <c r="I81" s="21"/>
      <c r="J81" s="34"/>
      <c r="K81" s="6"/>
      <c r="L81" s="6"/>
      <c r="M81" s="6"/>
      <c r="N81" s="6"/>
    </row>
    <row r="82" spans="1:14">
      <c r="A82" s="6"/>
      <c r="B82" s="6"/>
      <c r="C82" s="6"/>
      <c r="D82" s="6"/>
      <c r="E82" s="6"/>
      <c r="F82" s="26" t="s">
        <v>89</v>
      </c>
      <c r="G82" s="6"/>
      <c r="H82" s="6"/>
      <c r="I82" s="23"/>
      <c r="J82" s="6"/>
      <c r="K82" s="6"/>
      <c r="L82" s="6"/>
      <c r="M82" s="6"/>
      <c r="N82" s="6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>
      <c r="A84" s="6"/>
      <c r="B84" s="6"/>
      <c r="C84" s="6"/>
      <c r="D84" s="6"/>
      <c r="E84" s="6"/>
      <c r="F84" s="6"/>
      <c r="G84" s="10" t="s">
        <v>15</v>
      </c>
      <c r="H84" s="6"/>
      <c r="I84" s="6"/>
      <c r="J84" s="6"/>
      <c r="K84" s="6"/>
      <c r="L84" s="6"/>
      <c r="M84" s="6"/>
      <c r="N84" s="6"/>
    </row>
    <row r="85" spans="1:14">
      <c r="A85" s="6"/>
      <c r="B85" s="6"/>
      <c r="C85" s="6"/>
      <c r="D85" s="6"/>
      <c r="E85" s="10" t="s">
        <v>24</v>
      </c>
      <c r="F85" s="6"/>
      <c r="G85" s="10" t="s">
        <v>16</v>
      </c>
      <c r="H85" s="6"/>
      <c r="I85" s="6"/>
      <c r="J85" s="6"/>
      <c r="K85" s="10" t="s">
        <v>25</v>
      </c>
      <c r="L85" s="6"/>
      <c r="M85" s="6"/>
      <c r="N85" s="6"/>
    </row>
    <row r="86" spans="1:14">
      <c r="A86" s="6"/>
      <c r="B86" s="6"/>
      <c r="C86" s="6"/>
      <c r="D86" s="6"/>
      <c r="E86" s="10" t="s">
        <v>11</v>
      </c>
      <c r="F86" s="10" t="s">
        <v>12</v>
      </c>
      <c r="G86" s="10" t="s">
        <v>11</v>
      </c>
      <c r="H86" s="6"/>
      <c r="I86" s="10" t="s">
        <v>26</v>
      </c>
      <c r="J86" s="10" t="s">
        <v>27</v>
      </c>
      <c r="K86" s="10" t="s">
        <v>28</v>
      </c>
      <c r="L86" s="6"/>
      <c r="M86" s="6"/>
      <c r="N86" s="6"/>
    </row>
    <row r="87" spans="1:14">
      <c r="A87" s="6"/>
      <c r="B87" s="6"/>
      <c r="C87" s="8" t="s">
        <v>29</v>
      </c>
      <c r="D87" s="8" t="s">
        <v>13</v>
      </c>
      <c r="E87" s="10" t="s">
        <v>17</v>
      </c>
      <c r="F87" s="10" t="s">
        <v>14</v>
      </c>
      <c r="G87" s="10" t="s">
        <v>18</v>
      </c>
      <c r="H87" s="6"/>
      <c r="I87" s="10" t="s">
        <v>30</v>
      </c>
      <c r="J87" s="10" t="s">
        <v>31</v>
      </c>
      <c r="K87" s="10" t="s">
        <v>32</v>
      </c>
      <c r="L87" s="6"/>
      <c r="M87" s="10" t="s">
        <v>41</v>
      </c>
      <c r="N87" s="6"/>
    </row>
    <row r="88" spans="1:14">
      <c r="A88" s="6"/>
      <c r="B88" s="6" t="s">
        <v>33</v>
      </c>
      <c r="C88" s="8" t="s">
        <v>34</v>
      </c>
      <c r="D88" s="8" t="s">
        <v>46</v>
      </c>
      <c r="E88" s="10" t="s">
        <v>35</v>
      </c>
      <c r="F88" s="10" t="s">
        <v>36</v>
      </c>
      <c r="G88" s="10" t="s">
        <v>19</v>
      </c>
      <c r="H88" s="10" t="s">
        <v>37</v>
      </c>
      <c r="I88" s="35">
        <f>+G33</f>
        <v>92</v>
      </c>
      <c r="J88" s="22">
        <f>G$38</f>
        <v>6.5510000000000004E-4</v>
      </c>
      <c r="K88" s="22">
        <f>+G40</f>
        <v>2.4570000000000001E-4</v>
      </c>
      <c r="L88" s="8" t="s">
        <v>102</v>
      </c>
      <c r="M88" s="10" t="s">
        <v>42</v>
      </c>
      <c r="N88" s="6"/>
    </row>
    <row r="89" spans="1:14">
      <c r="A89" s="6"/>
      <c r="B89" s="6" t="s">
        <v>38</v>
      </c>
      <c r="C89" s="8" t="s">
        <v>39</v>
      </c>
      <c r="D89" s="8" t="s">
        <v>39</v>
      </c>
      <c r="E89" s="8" t="s">
        <v>39</v>
      </c>
      <c r="F89" s="10" t="s">
        <v>23</v>
      </c>
      <c r="G89" s="10" t="s">
        <v>21</v>
      </c>
      <c r="H89" s="10" t="s">
        <v>21</v>
      </c>
      <c r="I89" s="10" t="s">
        <v>23</v>
      </c>
      <c r="J89" s="10" t="s">
        <v>20</v>
      </c>
      <c r="K89" s="10" t="s">
        <v>20</v>
      </c>
      <c r="L89" s="26" t="s">
        <v>103</v>
      </c>
      <c r="M89" s="10" t="s">
        <v>43</v>
      </c>
      <c r="N89" s="6"/>
    </row>
    <row r="90" spans="1:14">
      <c r="A90" s="6"/>
      <c r="B90" s="6" t="s">
        <v>22</v>
      </c>
      <c r="C90" s="28"/>
      <c r="D90" s="28"/>
      <c r="E90" s="30">
        <f>G13</f>
        <v>23582958</v>
      </c>
      <c r="F90" s="29"/>
      <c r="G90" s="30">
        <f t="shared" ref="G90:G101" si="11">ROUND(+E90*F90/12,0)</f>
        <v>0</v>
      </c>
      <c r="H90" s="30">
        <f>+G19</f>
        <v>235</v>
      </c>
      <c r="I90" s="30">
        <f>I$88*1</f>
        <v>92</v>
      </c>
      <c r="J90" s="30">
        <f t="shared" ref="J90:J101" si="12">ROUND(+C90*J$88,0)</f>
        <v>0</v>
      </c>
      <c r="K90" s="30">
        <f>ROUND(+D90*K$88,0)</f>
        <v>0</v>
      </c>
      <c r="L90" s="30">
        <f t="shared" ref="L90:L101" si="13">SUM(G90:K90)</f>
        <v>327</v>
      </c>
      <c r="M90" s="30">
        <f t="shared" ref="M90:M101" si="14">L90-L63</f>
        <v>327</v>
      </c>
      <c r="N90" s="6"/>
    </row>
    <row r="91" spans="1:14">
      <c r="A91" s="6"/>
      <c r="B91" s="6" t="s">
        <v>1</v>
      </c>
      <c r="C91" s="28"/>
      <c r="D91" s="28"/>
      <c r="E91" s="19">
        <f>+E$90</f>
        <v>23582958</v>
      </c>
      <c r="F91" s="29"/>
      <c r="G91" s="19">
        <f t="shared" si="11"/>
        <v>0</v>
      </c>
      <c r="H91" s="19">
        <f>+H$90</f>
        <v>235</v>
      </c>
      <c r="I91" s="19">
        <f>I$88*1</f>
        <v>92</v>
      </c>
      <c r="J91" s="19">
        <f t="shared" si="12"/>
        <v>0</v>
      </c>
      <c r="K91" s="19">
        <f>ROUND(+D91*K$88,0)</f>
        <v>0</v>
      </c>
      <c r="L91" s="19">
        <f t="shared" si="13"/>
        <v>327</v>
      </c>
      <c r="M91" s="19">
        <f t="shared" si="14"/>
        <v>327</v>
      </c>
      <c r="N91" s="6"/>
    </row>
    <row r="92" spans="1:14">
      <c r="A92" s="6"/>
      <c r="B92" s="6" t="s">
        <v>2</v>
      </c>
      <c r="C92" s="28"/>
      <c r="D92" s="28"/>
      <c r="E92" s="19">
        <f t="shared" ref="E92:E101" si="15">+E$90</f>
        <v>23582958</v>
      </c>
      <c r="F92" s="29"/>
      <c r="G92" s="19">
        <f t="shared" si="11"/>
        <v>0</v>
      </c>
      <c r="H92" s="19">
        <f t="shared" ref="H92:H101" si="16">+H$90</f>
        <v>235</v>
      </c>
      <c r="I92" s="19">
        <f t="shared" ref="I92:I101" si="17">I$88*1</f>
        <v>92</v>
      </c>
      <c r="J92" s="19">
        <f t="shared" si="12"/>
        <v>0</v>
      </c>
      <c r="K92" s="19">
        <f t="shared" ref="K92:K101" si="18">ROUND(+D92*K$88,0)</f>
        <v>0</v>
      </c>
      <c r="L92" s="19">
        <f t="shared" si="13"/>
        <v>327</v>
      </c>
      <c r="M92" s="19">
        <f t="shared" si="14"/>
        <v>327</v>
      </c>
      <c r="N92" s="6"/>
    </row>
    <row r="93" spans="1:14">
      <c r="A93" s="6"/>
      <c r="B93" s="6" t="s">
        <v>3</v>
      </c>
      <c r="C93" s="28"/>
      <c r="D93" s="28"/>
      <c r="E93" s="19">
        <f t="shared" si="15"/>
        <v>23582958</v>
      </c>
      <c r="F93" s="29"/>
      <c r="G93" s="19">
        <f t="shared" si="11"/>
        <v>0</v>
      </c>
      <c r="H93" s="19">
        <f t="shared" si="16"/>
        <v>235</v>
      </c>
      <c r="I93" s="19">
        <f t="shared" si="17"/>
        <v>92</v>
      </c>
      <c r="J93" s="19">
        <f t="shared" si="12"/>
        <v>0</v>
      </c>
      <c r="K93" s="19">
        <f t="shared" si="18"/>
        <v>0</v>
      </c>
      <c r="L93" s="19">
        <f t="shared" si="13"/>
        <v>327</v>
      </c>
      <c r="M93" s="19">
        <f t="shared" si="14"/>
        <v>327</v>
      </c>
      <c r="N93" s="6"/>
    </row>
    <row r="94" spans="1:14">
      <c r="A94" s="6"/>
      <c r="B94" s="6" t="s">
        <v>4</v>
      </c>
      <c r="C94" s="28"/>
      <c r="D94" s="28"/>
      <c r="E94" s="19">
        <f t="shared" si="15"/>
        <v>23582958</v>
      </c>
      <c r="F94" s="29"/>
      <c r="G94" s="19">
        <f t="shared" si="11"/>
        <v>0</v>
      </c>
      <c r="H94" s="19">
        <f t="shared" si="16"/>
        <v>235</v>
      </c>
      <c r="I94" s="19">
        <f t="shared" si="17"/>
        <v>92</v>
      </c>
      <c r="J94" s="19">
        <f t="shared" si="12"/>
        <v>0</v>
      </c>
      <c r="K94" s="19">
        <f t="shared" si="18"/>
        <v>0</v>
      </c>
      <c r="L94" s="19">
        <f t="shared" si="13"/>
        <v>327</v>
      </c>
      <c r="M94" s="19">
        <f t="shared" si="14"/>
        <v>327</v>
      </c>
      <c r="N94" s="6"/>
    </row>
    <row r="95" spans="1:14">
      <c r="A95" s="6"/>
      <c r="B95" s="6" t="s">
        <v>5</v>
      </c>
      <c r="C95" s="28"/>
      <c r="D95" s="28"/>
      <c r="E95" s="19">
        <f t="shared" si="15"/>
        <v>23582958</v>
      </c>
      <c r="F95" s="29"/>
      <c r="G95" s="19">
        <f t="shared" si="11"/>
        <v>0</v>
      </c>
      <c r="H95" s="19">
        <f t="shared" si="16"/>
        <v>235</v>
      </c>
      <c r="I95" s="19">
        <f t="shared" si="17"/>
        <v>92</v>
      </c>
      <c r="J95" s="19">
        <f t="shared" si="12"/>
        <v>0</v>
      </c>
      <c r="K95" s="19">
        <f t="shared" si="18"/>
        <v>0</v>
      </c>
      <c r="L95" s="19">
        <f t="shared" si="13"/>
        <v>327</v>
      </c>
      <c r="M95" s="19">
        <f t="shared" si="14"/>
        <v>327</v>
      </c>
      <c r="N95" s="6"/>
    </row>
    <row r="96" spans="1:14">
      <c r="A96" s="6"/>
      <c r="B96" s="6" t="s">
        <v>6</v>
      </c>
      <c r="C96" s="28"/>
      <c r="D96" s="28"/>
      <c r="E96" s="19">
        <f t="shared" si="15"/>
        <v>23582958</v>
      </c>
      <c r="F96" s="29"/>
      <c r="G96" s="19">
        <f t="shared" si="11"/>
        <v>0</v>
      </c>
      <c r="H96" s="19">
        <f t="shared" si="16"/>
        <v>235</v>
      </c>
      <c r="I96" s="19">
        <f t="shared" si="17"/>
        <v>92</v>
      </c>
      <c r="J96" s="19">
        <f t="shared" si="12"/>
        <v>0</v>
      </c>
      <c r="K96" s="19">
        <f t="shared" si="18"/>
        <v>0</v>
      </c>
      <c r="L96" s="19">
        <f t="shared" si="13"/>
        <v>327</v>
      </c>
      <c r="M96" s="19">
        <f t="shared" si="14"/>
        <v>327</v>
      </c>
      <c r="N96" s="6"/>
    </row>
    <row r="97" spans="1:14">
      <c r="A97" s="6"/>
      <c r="B97" s="6" t="s">
        <v>40</v>
      </c>
      <c r="C97" s="28"/>
      <c r="D97" s="28"/>
      <c r="E97" s="19">
        <f t="shared" si="15"/>
        <v>23582958</v>
      </c>
      <c r="F97" s="29"/>
      <c r="G97" s="19">
        <f t="shared" si="11"/>
        <v>0</v>
      </c>
      <c r="H97" s="19">
        <f t="shared" si="16"/>
        <v>235</v>
      </c>
      <c r="I97" s="19">
        <f t="shared" si="17"/>
        <v>92</v>
      </c>
      <c r="J97" s="19">
        <f t="shared" si="12"/>
        <v>0</v>
      </c>
      <c r="K97" s="19">
        <f t="shared" si="18"/>
        <v>0</v>
      </c>
      <c r="L97" s="19">
        <f t="shared" si="13"/>
        <v>327</v>
      </c>
      <c r="M97" s="19">
        <f t="shared" si="14"/>
        <v>327</v>
      </c>
      <c r="N97" s="6"/>
    </row>
    <row r="98" spans="1:14">
      <c r="A98" s="6"/>
      <c r="B98" s="6" t="s">
        <v>7</v>
      </c>
      <c r="C98" s="28"/>
      <c r="D98" s="28"/>
      <c r="E98" s="19">
        <f t="shared" si="15"/>
        <v>23582958</v>
      </c>
      <c r="F98" s="29"/>
      <c r="G98" s="19">
        <f t="shared" si="11"/>
        <v>0</v>
      </c>
      <c r="H98" s="19">
        <f t="shared" si="16"/>
        <v>235</v>
      </c>
      <c r="I98" s="19">
        <f t="shared" si="17"/>
        <v>92</v>
      </c>
      <c r="J98" s="19">
        <f t="shared" si="12"/>
        <v>0</v>
      </c>
      <c r="K98" s="19">
        <f t="shared" si="18"/>
        <v>0</v>
      </c>
      <c r="L98" s="19">
        <f t="shared" si="13"/>
        <v>327</v>
      </c>
      <c r="M98" s="19">
        <f t="shared" si="14"/>
        <v>327</v>
      </c>
      <c r="N98" s="6"/>
    </row>
    <row r="99" spans="1:14">
      <c r="A99" s="6"/>
      <c r="B99" s="6" t="s">
        <v>8</v>
      </c>
      <c r="C99" s="28"/>
      <c r="D99" s="28"/>
      <c r="E99" s="19">
        <f t="shared" si="15"/>
        <v>23582958</v>
      </c>
      <c r="F99" s="29"/>
      <c r="G99" s="19">
        <f t="shared" si="11"/>
        <v>0</v>
      </c>
      <c r="H99" s="19">
        <f t="shared" si="16"/>
        <v>235</v>
      </c>
      <c r="I99" s="19">
        <f t="shared" si="17"/>
        <v>92</v>
      </c>
      <c r="J99" s="19">
        <f t="shared" si="12"/>
        <v>0</v>
      </c>
      <c r="K99" s="19">
        <f t="shared" si="18"/>
        <v>0</v>
      </c>
      <c r="L99" s="19">
        <f t="shared" si="13"/>
        <v>327</v>
      </c>
      <c r="M99" s="19">
        <f t="shared" si="14"/>
        <v>327</v>
      </c>
      <c r="N99" s="6"/>
    </row>
    <row r="100" spans="1:14">
      <c r="A100" s="6"/>
      <c r="B100" s="6" t="s">
        <v>9</v>
      </c>
      <c r="C100" s="28"/>
      <c r="D100" s="28"/>
      <c r="E100" s="19">
        <f t="shared" si="15"/>
        <v>23582958</v>
      </c>
      <c r="F100" s="29"/>
      <c r="G100" s="19">
        <f t="shared" si="11"/>
        <v>0</v>
      </c>
      <c r="H100" s="19">
        <f t="shared" si="16"/>
        <v>235</v>
      </c>
      <c r="I100" s="19">
        <f t="shared" si="17"/>
        <v>92</v>
      </c>
      <c r="J100" s="19">
        <f t="shared" si="12"/>
        <v>0</v>
      </c>
      <c r="K100" s="19">
        <f t="shared" si="18"/>
        <v>0</v>
      </c>
      <c r="L100" s="19">
        <f t="shared" si="13"/>
        <v>327</v>
      </c>
      <c r="M100" s="19">
        <f t="shared" si="14"/>
        <v>327</v>
      </c>
      <c r="N100" s="6"/>
    </row>
    <row r="101" spans="1:14">
      <c r="A101" s="6"/>
      <c r="B101" s="6" t="s">
        <v>10</v>
      </c>
      <c r="C101" s="28"/>
      <c r="D101" s="28"/>
      <c r="E101" s="19">
        <f t="shared" si="15"/>
        <v>23582958</v>
      </c>
      <c r="F101" s="29"/>
      <c r="G101" s="19">
        <f t="shared" si="11"/>
        <v>0</v>
      </c>
      <c r="H101" s="19">
        <f t="shared" si="16"/>
        <v>235</v>
      </c>
      <c r="I101" s="19">
        <f t="shared" si="17"/>
        <v>92</v>
      </c>
      <c r="J101" s="19">
        <f t="shared" si="12"/>
        <v>0</v>
      </c>
      <c r="K101" s="19">
        <f t="shared" si="18"/>
        <v>0</v>
      </c>
      <c r="L101" s="19">
        <f t="shared" si="13"/>
        <v>327</v>
      </c>
      <c r="M101" s="19">
        <f t="shared" si="14"/>
        <v>327</v>
      </c>
      <c r="N101" s="6"/>
    </row>
    <row r="102" spans="1:14">
      <c r="A102" s="6"/>
      <c r="B102" s="6"/>
      <c r="C102" s="10" t="s">
        <v>20</v>
      </c>
      <c r="D102" s="10" t="s">
        <v>20</v>
      </c>
      <c r="E102" s="6"/>
      <c r="F102" s="6"/>
      <c r="G102" s="10" t="s">
        <v>23</v>
      </c>
      <c r="H102" s="10" t="s">
        <v>23</v>
      </c>
      <c r="I102" s="10" t="s">
        <v>23</v>
      </c>
      <c r="J102" s="10" t="s">
        <v>23</v>
      </c>
      <c r="K102" s="10" t="s">
        <v>23</v>
      </c>
      <c r="L102" s="10" t="s">
        <v>23</v>
      </c>
      <c r="M102" s="10" t="s">
        <v>23</v>
      </c>
      <c r="N102" s="6"/>
    </row>
    <row r="103" spans="1:14">
      <c r="A103" s="6"/>
      <c r="B103" s="6" t="s">
        <v>0</v>
      </c>
      <c r="C103" s="19">
        <f>SUM(C90:C101)</f>
        <v>0</v>
      </c>
      <c r="D103" s="19">
        <f>SUM(D90:D101)</f>
        <v>0</v>
      </c>
      <c r="E103" s="6"/>
      <c r="F103" s="6"/>
      <c r="G103" s="30">
        <f t="shared" ref="G103:M103" si="19">SUM(G90:G101)</f>
        <v>0</v>
      </c>
      <c r="H103" s="30">
        <f t="shared" si="19"/>
        <v>2820</v>
      </c>
      <c r="I103" s="30">
        <f t="shared" si="19"/>
        <v>1104</v>
      </c>
      <c r="J103" s="30">
        <f t="shared" si="19"/>
        <v>0</v>
      </c>
      <c r="K103" s="30">
        <f t="shared" si="19"/>
        <v>0</v>
      </c>
      <c r="L103" s="30">
        <f t="shared" si="19"/>
        <v>3924</v>
      </c>
      <c r="M103" s="30">
        <f t="shared" si="19"/>
        <v>3924</v>
      </c>
      <c r="N103" s="6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0"/>
      <c r="M104" s="36"/>
      <c r="N104" s="6"/>
    </row>
    <row r="105" spans="1:14">
      <c r="A105" s="6"/>
      <c r="B105" s="6"/>
      <c r="C105" s="31" t="s">
        <v>104</v>
      </c>
      <c r="D105" s="6"/>
      <c r="E105" s="6"/>
      <c r="F105" s="6"/>
      <c r="G105" s="6"/>
      <c r="H105" s="6"/>
      <c r="I105" s="6"/>
      <c r="J105" s="6"/>
      <c r="K105" s="6"/>
      <c r="L105" s="37"/>
      <c r="M105" s="6"/>
      <c r="N105" s="6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0"/>
      <c r="L106" s="38"/>
      <c r="M106" s="6"/>
      <c r="N106" s="6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2"/>
    </row>
  </sheetData>
  <pageMargins left="0.7" right="0.7" top="0.75" bottom="0.75" header="0.3" footer="0.3"/>
  <pageSetup scale="39" fitToHeight="0" orientation="portrait" r:id="rId1"/>
  <rowBreaks count="1" manualBreakCount="1">
    <brk id="46" max="16383" man="1"/>
  </rowBreaks>
  <colBreaks count="1" manualBreakCount="1">
    <brk id="10" min="5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E-3</vt:lpstr>
      <vt:lpstr>'Attachment E-3'!Print_Area</vt:lpstr>
    </vt:vector>
  </TitlesOfParts>
  <Company>Central Vermont Public Service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Scott</dc:creator>
  <cp:lastModifiedBy>John Hock</cp:lastModifiedBy>
  <cp:lastPrinted>2013-11-23T11:26:01Z</cp:lastPrinted>
  <dcterms:created xsi:type="dcterms:W3CDTF">2003-12-04T21:06:37Z</dcterms:created>
  <dcterms:modified xsi:type="dcterms:W3CDTF">2014-10-15T19:55:29Z</dcterms:modified>
</cp:coreProperties>
</file>