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 userName="Miller, James D" reservationPassword="CC37"/>
  <workbookPr defaultThemeVersion="124226"/>
  <bookViews>
    <workbookView xWindow="480" yWindow="120" windowWidth="27795" windowHeight="12585"/>
  </bookViews>
  <sheets>
    <sheet name="PF" sheetId="4" r:id="rId1"/>
  </sheets>
  <definedNames>
    <definedName name="_xlnm.Print_Titles" localSheetId="0">PF!$1:$8</definedName>
  </definedNames>
  <calcPr calcId="145621"/>
</workbook>
</file>

<file path=xl/calcChain.xml><?xml version="1.0" encoding="utf-8"?>
<calcChain xmlns="http://schemas.openxmlformats.org/spreadsheetml/2006/main">
  <c r="G15" i="4" l="1"/>
  <c r="F15" i="4"/>
  <c r="E15" i="4"/>
  <c r="D15" i="4"/>
  <c r="F13" i="4"/>
  <c r="G13" i="4" s="1"/>
  <c r="F12" i="4"/>
  <c r="G12" i="4" s="1"/>
  <c r="F11" i="4"/>
  <c r="G11" i="4" s="1"/>
  <c r="F10" i="4"/>
  <c r="G10" i="4" s="1"/>
  <c r="F9" i="4"/>
  <c r="G9" i="4" s="1"/>
</calcChain>
</file>

<file path=xl/sharedStrings.xml><?xml version="1.0" encoding="utf-8"?>
<sst xmlns="http://schemas.openxmlformats.org/spreadsheetml/2006/main" count="25" uniqueCount="25">
  <si>
    <t>City of Winter Park Power Factor Report</t>
  </si>
  <si>
    <t>For Month</t>
  </si>
  <si>
    <t>Peak Date/Time</t>
  </si>
  <si>
    <t>08/25/2015 17 ED</t>
  </si>
  <si>
    <t>As Of</t>
  </si>
  <si>
    <t>Meter ID</t>
  </si>
  <si>
    <t>Name</t>
  </si>
  <si>
    <t>Acct #</t>
  </si>
  <si>
    <t>KW</t>
  </si>
  <si>
    <t>KVAR</t>
  </si>
  <si>
    <t>PF</t>
  </si>
  <si>
    <t>Zone</t>
  </si>
  <si>
    <t>GWP06004</t>
  </si>
  <si>
    <t>INTL T1 OUT MWH</t>
  </si>
  <si>
    <t>GWP06005</t>
  </si>
  <si>
    <t>INTL T2 OUT MWH</t>
  </si>
  <si>
    <t>GWP06001</t>
  </si>
  <si>
    <t>WPK T1 OUT MWH</t>
  </si>
  <si>
    <t>GWP06002</t>
  </si>
  <si>
    <t>WPK T2 OUT MWH</t>
  </si>
  <si>
    <t>GWP06003</t>
  </si>
  <si>
    <t>WPK T3 OUT MWH</t>
  </si>
  <si>
    <t>All Meters</t>
  </si>
  <si>
    <t>Formula used for Determination of Power Factor</t>
  </si>
  <si>
    <t>round(cos(atan(KVAR/KW)),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</si>
</sst>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\ yyyy"/>
    <numFmt numFmtId="165" formatCode="mm/dd/yyyy\ hh:mm:ss"/>
    <numFmt numFmtId="166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0" fontId="3" fillId="0" borderId="0" xfId="0" applyFont="1" applyAlignment="1">
      <alignment horizontal="center" vertical="center"/>
    </xf>
    <xf numFmtId="166" fontId="0" fillId="0" borderId="0" xfId="0" applyNumberFormat="1"/>
    <xf numFmtId="0" fontId="0" fillId="0" borderId="1" xfId="0" applyBorder="1"/>
    <xf numFmtId="166" fontId="0" fillId="0" borderId="1" xfId="0" applyNumberFormat="1" applyBorder="1"/>
    <xf numFmtId="166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pane ySplit="8" topLeftCell="A9" activePane="bottomLeft" state="frozen"/>
      <selection pane="bottomLeft" activeCell="R23" sqref="R23"/>
    </sheetView>
  </sheetViews>
  <sheetFormatPr defaultRowHeight="15" x14ac:dyDescent="0.25"/>
  <cols>
    <col min="1" max="1" width="10.28515625" bestFit="1" customWidth="1"/>
    <col min="2" max="2" width="17.28515625" bestFit="1" customWidth="1"/>
    <col min="3" max="3" width="6.140625" bestFit="1" customWidth="1"/>
    <col min="4" max="5" width="9.5703125" bestFit="1" customWidth="1"/>
    <col min="6" max="6" width="5.5703125" hidden="1" customWidth="1"/>
    <col min="7" max="7" width="5.5703125" bestFit="1" customWidth="1"/>
    <col min="8" max="8" width="5.42578125" bestFit="1" customWidth="1"/>
  </cols>
  <sheetData>
    <row r="1" spans="1:8" ht="23.25" x14ac:dyDescent="0.35">
      <c r="A1" s="3" t="s">
        <v>0</v>
      </c>
      <c r="B1" s="4"/>
      <c r="C1" s="4"/>
      <c r="D1" s="4"/>
      <c r="E1" s="4"/>
      <c r="F1" s="4"/>
      <c r="G1" s="4"/>
      <c r="H1" s="4"/>
    </row>
    <row r="2" spans="1:8" x14ac:dyDescent="0.25">
      <c r="A2" s="2" t="s">
        <v>1</v>
      </c>
      <c r="B2" s="1"/>
      <c r="C2" s="6">
        <v>42241</v>
      </c>
      <c r="D2" s="5"/>
      <c r="E2" s="5"/>
    </row>
    <row r="3" spans="1:8" x14ac:dyDescent="0.25">
      <c r="A3" s="2" t="s">
        <v>2</v>
      </c>
      <c r="B3" s="1"/>
      <c r="C3" s="7" t="s">
        <v>3</v>
      </c>
      <c r="D3" s="5"/>
      <c r="E3" s="5"/>
    </row>
    <row r="4" spans="1:8" x14ac:dyDescent="0.25">
      <c r="A4" s="2" t="s">
        <v>4</v>
      </c>
      <c r="B4" s="1"/>
      <c r="C4" s="8">
        <v>42289.395590277774</v>
      </c>
      <c r="D4" s="5"/>
      <c r="E4" s="5"/>
    </row>
    <row r="8" spans="1:8" x14ac:dyDescent="0.2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/>
      <c r="G8" s="9" t="s">
        <v>10</v>
      </c>
      <c r="H8" s="9" t="s">
        <v>11</v>
      </c>
    </row>
    <row r="9" spans="1:8" x14ac:dyDescent="0.25">
      <c r="A9" t="s">
        <v>12</v>
      </c>
      <c r="B9" t="s">
        <v>13</v>
      </c>
      <c r="D9" s="10">
        <v>17096.400000000001</v>
      </c>
      <c r="E9" s="10">
        <v>6145.2</v>
      </c>
      <c r="F9" s="10">
        <f>ATAN(E9/D9)</f>
        <v>0.34506336655308945</v>
      </c>
      <c r="G9" s="10">
        <f>ROUND(COS(F9), 3)</f>
        <v>0.94099999999999995</v>
      </c>
    </row>
    <row r="10" spans="1:8" x14ac:dyDescent="0.25">
      <c r="A10" t="s">
        <v>14</v>
      </c>
      <c r="B10" t="s">
        <v>15</v>
      </c>
      <c r="D10" s="10">
        <v>12571.2</v>
      </c>
      <c r="E10" s="10">
        <v>4028.4</v>
      </c>
      <c r="F10" s="10">
        <f>ATAN(E10/D10)</f>
        <v>0.31010813090601963</v>
      </c>
      <c r="G10" s="10">
        <f>ROUND(COS(F10), 3)</f>
        <v>0.95199999999999996</v>
      </c>
    </row>
    <row r="11" spans="1:8" x14ac:dyDescent="0.25">
      <c r="A11" t="s">
        <v>16</v>
      </c>
      <c r="B11" t="s">
        <v>17</v>
      </c>
      <c r="D11" s="10">
        <v>13176</v>
      </c>
      <c r="E11" s="10">
        <v>4492.8</v>
      </c>
      <c r="F11" s="10">
        <f>ATAN(E11/D11)</f>
        <v>0.32861992622558417</v>
      </c>
      <c r="G11" s="10">
        <f>ROUND(COS(F11), 3)</f>
        <v>0.94599999999999995</v>
      </c>
    </row>
    <row r="12" spans="1:8" x14ac:dyDescent="0.25">
      <c r="A12" t="s">
        <v>18</v>
      </c>
      <c r="B12" t="s">
        <v>19</v>
      </c>
      <c r="D12" s="10">
        <v>17917.2</v>
      </c>
      <c r="E12" s="10">
        <v>6382.8</v>
      </c>
      <c r="F12" s="10">
        <f>ATAN(E12/D12)</f>
        <v>0.34222183219350211</v>
      </c>
      <c r="G12" s="10">
        <f>ROUND(COS(F12), 3)</f>
        <v>0.94199999999999995</v>
      </c>
    </row>
    <row r="13" spans="1:8" x14ac:dyDescent="0.25">
      <c r="A13" t="s">
        <v>20</v>
      </c>
      <c r="B13" t="s">
        <v>21</v>
      </c>
      <c r="D13" s="10">
        <v>16308</v>
      </c>
      <c r="E13" s="10">
        <v>5724</v>
      </c>
      <c r="F13" s="10">
        <f>ATAN(E13/D13)</f>
        <v>0.33755951393621569</v>
      </c>
      <c r="G13" s="10">
        <f>ROUND(COS(F13), 3)</f>
        <v>0.94399999999999995</v>
      </c>
    </row>
    <row r="14" spans="1:8" ht="15.75" thickBot="1" x14ac:dyDescent="0.3"/>
    <row r="15" spans="1:8" x14ac:dyDescent="0.25">
      <c r="B15" s="11" t="s">
        <v>22</v>
      </c>
      <c r="C15" s="11"/>
      <c r="D15" s="12">
        <f>SUM(D9:D13)</f>
        <v>77068.800000000003</v>
      </c>
      <c r="E15" s="12">
        <f>SUM(E9:E13)</f>
        <v>26773.200000000001</v>
      </c>
      <c r="F15" s="12">
        <f>ATAN(E15/D15)</f>
        <v>0.33435088386783329</v>
      </c>
      <c r="G15" s="13">
        <f>ROUND(COS(F15), 3)</f>
        <v>0.94499999999999995</v>
      </c>
    </row>
    <row r="19" spans="1:7" x14ac:dyDescent="0.25">
      <c r="A19" s="2" t="s">
        <v>23</v>
      </c>
      <c r="B19" s="1"/>
      <c r="C19" s="1"/>
      <c r="D19" s="1"/>
      <c r="E19" s="1"/>
      <c r="F19" s="1"/>
      <c r="G19" s="1"/>
    </row>
    <row r="20" spans="1:7" x14ac:dyDescent="0.25">
      <c r="A20" s="1" t="s">
        <v>24</v>
      </c>
      <c r="B20" s="1"/>
      <c r="C20" s="1"/>
      <c r="D20" s="1"/>
      <c r="E20" s="1"/>
      <c r="F20" s="1"/>
      <c r="G20" s="1"/>
    </row>
  </sheetData>
  <sheetProtection sheet="1" objects="1" scenarios="1"/>
  <mergeCells count="9">
    <mergeCell ref="A19:G19"/>
    <mergeCell ref="A20:G20"/>
    <mergeCell ref="A1:H1"/>
    <mergeCell ref="A2:B2"/>
    <mergeCell ref="C2:E2"/>
    <mergeCell ref="A3:B3"/>
    <mergeCell ref="C3:E3"/>
    <mergeCell ref="A4:B4"/>
    <mergeCell ref="C4:E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PF</vt:lpstr>
      <vt:lpstr>PF!Print_Titles</vt:lpstr>
    </vt:vector>
  </TitlesOfParts>
  <Company>Duke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Miller, James D</dc:creator>
  <cp:lastModifiedBy>Miller, James D</cp:lastModifiedBy>
  <dcterms:created xsi:type="dcterms:W3CDTF">2015-10-12T13:29:38Z</dcterms:created>
  <dcterms:modified xsi:type="dcterms:W3CDTF">2015-10-12T13:30:23Z</dcterms:modified>
</cp:coreProperties>
</file>