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Miller, James D" reservationPassword="CC37"/>
  <workbookPr defaultThemeVersion="124226"/>
  <bookViews>
    <workbookView xWindow="480" yWindow="120" windowWidth="27795" windowHeight="12585" activeTab="1"/>
  </bookViews>
  <sheets>
    <sheet name="Errors" sheetId="5" r:id="rId1"/>
    <sheet name="PF" sheetId="4" r:id="rId2"/>
  </sheets>
  <definedNames>
    <definedName name="_xlnm.Print_Titles" localSheetId="1">PF!$1:$14</definedName>
  </definedNames>
  <calcPr calcId="145621"/>
</workbook>
</file>

<file path=xl/calcChain.xml><?xml version="1.0" encoding="utf-8"?>
<calcChain xmlns="http://schemas.openxmlformats.org/spreadsheetml/2006/main">
  <c r="G35" i="4" l="1"/>
  <c r="F35" i="4"/>
  <c r="E35" i="4"/>
  <c r="D35" i="4"/>
  <c r="G11" i="4"/>
  <c r="F11" i="4"/>
  <c r="E11" i="4"/>
  <c r="D11" i="4"/>
  <c r="F33" i="4"/>
  <c r="G33" i="4" s="1"/>
  <c r="F32" i="4"/>
  <c r="G32" i="4" s="1"/>
  <c r="F31" i="4"/>
  <c r="G31" i="4" s="1"/>
  <c r="F30" i="4"/>
  <c r="G30" i="4" s="1"/>
  <c r="F29" i="4"/>
  <c r="G29" i="4" s="1"/>
  <c r="G10" i="4"/>
  <c r="F10" i="4"/>
  <c r="E10" i="4"/>
  <c r="D10" i="4"/>
  <c r="F28" i="4"/>
  <c r="G28" i="4" s="1"/>
  <c r="G9" i="4"/>
  <c r="F9" i="4"/>
  <c r="E9" i="4"/>
  <c r="D9" i="4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G8" i="4"/>
  <c r="F8" i="4"/>
  <c r="E8" i="4"/>
  <c r="D8" i="4"/>
  <c r="F16" i="4"/>
  <c r="G16" i="4" s="1"/>
  <c r="G7" i="4"/>
  <c r="F7" i="4"/>
  <c r="E7" i="4"/>
  <c r="D7" i="4"/>
  <c r="F15" i="4"/>
  <c r="G15" i="4" s="1"/>
</calcChain>
</file>

<file path=xl/sharedStrings.xml><?xml version="1.0" encoding="utf-8"?>
<sst xmlns="http://schemas.openxmlformats.org/spreadsheetml/2006/main" count="84" uniqueCount="61">
  <si>
    <t>Florida Municipal Power Agency Power Factor Report</t>
  </si>
  <si>
    <t>For Month</t>
  </si>
  <si>
    <t>Peak Date/Time</t>
  </si>
  <si>
    <t>08/25/2015 17 ED</t>
  </si>
  <si>
    <t>As Of</t>
  </si>
  <si>
    <t>Zone</t>
  </si>
  <si>
    <t>KW</t>
  </si>
  <si>
    <t>KVAR</t>
  </si>
  <si>
    <t>PF</t>
  </si>
  <si>
    <t>Meter ID</t>
  </si>
  <si>
    <t>Name</t>
  </si>
  <si>
    <t>Acct #</t>
  </si>
  <si>
    <t>GMC00559</t>
  </si>
  <si>
    <t>CITY OF BUSHNELL</t>
  </si>
  <si>
    <t>Bushnell</t>
  </si>
  <si>
    <t>GMN01000</t>
  </si>
  <si>
    <t>TOWN OF HAVANA SUTTERS CREEK</t>
  </si>
  <si>
    <t>Havana</t>
  </si>
  <si>
    <t>GMC00373T</t>
  </si>
  <si>
    <t>CITY OF LEES EAST #1</t>
  </si>
  <si>
    <t>Leesburg</t>
  </si>
  <si>
    <t>GMC00784T</t>
  </si>
  <si>
    <t>CITY OF LEES EAST #2</t>
  </si>
  <si>
    <t>GMC00785T</t>
  </si>
  <si>
    <t>CITY OF LEES EAST #3</t>
  </si>
  <si>
    <t>GMC00135T</t>
  </si>
  <si>
    <t>CITY OF LEESBURG 14TH ST BANK #1</t>
  </si>
  <si>
    <t>GMC00788T</t>
  </si>
  <si>
    <t>CITY OF LEESBURG 14TH ST BANK #2</t>
  </si>
  <si>
    <t>GMC00398</t>
  </si>
  <si>
    <t>CITY OF LEESBURG AIRPORT BANK #1</t>
  </si>
  <si>
    <t>GMC00787</t>
  </si>
  <si>
    <t>CITY OF LEESBURG AIRPORT BANK #2</t>
  </si>
  <si>
    <t>GMC00133</t>
  </si>
  <si>
    <t>CITY OF LEESBURG NORTH BANK #1</t>
  </si>
  <si>
    <t>GMC00789</t>
  </si>
  <si>
    <t>CITY OF LEESBURG NORTH BANK #2</t>
  </si>
  <si>
    <t>GMC00815</t>
  </si>
  <si>
    <t>CITY OF LEESBURG PICCIOLA #1</t>
  </si>
  <si>
    <t>GMC00816</t>
  </si>
  <si>
    <t>CITY OF LEESBURG PICCIOLA #2</t>
  </si>
  <si>
    <t>GMC00072</t>
  </si>
  <si>
    <t>CITY OF NEWBERRY</t>
  </si>
  <si>
    <t>Newberry</t>
  </si>
  <si>
    <t>GMC00498</t>
  </si>
  <si>
    <t>CITY OF OCALA DEARMIN SUB #1</t>
  </si>
  <si>
    <t>Ocala</t>
  </si>
  <si>
    <t>GMC00500</t>
  </si>
  <si>
    <t>CITY OF OCALA DEARMIN SUB #2</t>
  </si>
  <si>
    <t>GMC00353</t>
  </si>
  <si>
    <t>CITY OF OCALA LINE 10 ERGLE/SSN</t>
  </si>
  <si>
    <t>GMC00354</t>
  </si>
  <si>
    <t>CITY OF OCALA LINE 19 SHAW</t>
  </si>
  <si>
    <t>GWC05729</t>
  </si>
  <si>
    <t>MARTEL AIRPORT</t>
  </si>
  <si>
    <t>All Meters</t>
  </si>
  <si>
    <t>Formula used for Determination of Power Factor</t>
  </si>
  <si>
    <t>round(cos(atan(KVAR/KW)), 3)</t>
  </si>
  <si>
    <t>Generation Time: 10/12/2015 09:22</t>
  </si>
  <si>
    <t>Meter Id=GMN01000       has NULL channel 3.</t>
  </si>
  <si>
    <t>Meter Id=GMN01000       has NULL channel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</si>
</sst>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mm/dd/yyyy\ hh:mm:ss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166" fontId="0" fillId="0" borderId="0" xfId="0" applyNumberFormat="1"/>
    <xf numFmtId="166" fontId="1" fillId="0" borderId="0" xfId="0" applyNumberFormat="1" applyFont="1"/>
    <xf numFmtId="0" fontId="0" fillId="0" borderId="1" xfId="0" applyBorder="1"/>
    <xf numFmtId="166" fontId="0" fillId="0" borderId="1" xfId="0" applyNumberFormat="1" applyBorder="1"/>
    <xf numFmtId="16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5" sqref="A35:XFD35"/>
    </sheetView>
  </sheetViews>
  <sheetFormatPr defaultRowHeight="15" x14ac:dyDescent="0.25"/>
  <sheetData>
    <row r="1" spans="1:1" x14ac:dyDescent="0.25">
      <c r="A1" s="9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pane ySplit="14" topLeftCell="A15" activePane="bottomLeft" state="frozen"/>
      <selection pane="bottomLeft" activeCell="A15" sqref="A15"/>
    </sheetView>
  </sheetViews>
  <sheetFormatPr defaultRowHeight="15" x14ac:dyDescent="0.25"/>
  <cols>
    <col min="1" max="1" width="11.140625" bestFit="1" customWidth="1"/>
    <col min="2" max="2" width="33.42578125" bestFit="1" customWidth="1"/>
    <col min="3" max="3" width="6.140625" bestFit="1" customWidth="1"/>
    <col min="4" max="4" width="10.5703125" bestFit="1" customWidth="1"/>
    <col min="5" max="5" width="9.5703125" bestFit="1" customWidth="1"/>
    <col min="6" max="6" width="5.5703125" hidden="1" customWidth="1"/>
    <col min="7" max="7" width="5.5703125" bestFit="1" customWidth="1"/>
    <col min="8" max="8" width="9.85546875" bestFit="1" customWidth="1"/>
  </cols>
  <sheetData>
    <row r="1" spans="1:8" ht="23.25" x14ac:dyDescent="0.35">
      <c r="A1" s="3" t="s">
        <v>0</v>
      </c>
      <c r="B1" s="4"/>
      <c r="C1" s="4"/>
      <c r="D1" s="4"/>
      <c r="E1" s="4"/>
      <c r="F1" s="4"/>
      <c r="G1" s="4"/>
      <c r="H1" s="4"/>
    </row>
    <row r="2" spans="1:8" x14ac:dyDescent="0.25">
      <c r="A2" s="2" t="s">
        <v>1</v>
      </c>
      <c r="B2" s="1"/>
      <c r="C2" s="6">
        <v>42241</v>
      </c>
      <c r="D2" s="5"/>
      <c r="E2" s="5"/>
    </row>
    <row r="3" spans="1:8" x14ac:dyDescent="0.25">
      <c r="A3" s="2" t="s">
        <v>2</v>
      </c>
      <c r="B3" s="1"/>
      <c r="C3" s="7" t="s">
        <v>3</v>
      </c>
      <c r="D3" s="5"/>
      <c r="E3" s="5"/>
    </row>
    <row r="4" spans="1:8" x14ac:dyDescent="0.25">
      <c r="A4" s="2" t="s">
        <v>4</v>
      </c>
      <c r="B4" s="1"/>
      <c r="C4" s="8">
        <v>42289.390879629631</v>
      </c>
      <c r="D4" s="5"/>
      <c r="E4" s="5"/>
    </row>
    <row r="6" spans="1:8" x14ac:dyDescent="0.25">
      <c r="A6" s="10"/>
      <c r="B6" s="10" t="s">
        <v>5</v>
      </c>
      <c r="C6" s="10"/>
      <c r="D6" s="10" t="s">
        <v>6</v>
      </c>
      <c r="E6" s="10" t="s">
        <v>7</v>
      </c>
      <c r="F6" s="10"/>
      <c r="G6" s="10" t="s">
        <v>8</v>
      </c>
    </row>
    <row r="7" spans="1:8" x14ac:dyDescent="0.25">
      <c r="B7" t="s">
        <v>14</v>
      </c>
      <c r="D7" s="11">
        <f>SUM(D15:D15)</f>
        <v>5328.72</v>
      </c>
      <c r="E7" s="11">
        <f>SUM(E15:E15)</f>
        <v>1531.44</v>
      </c>
      <c r="F7" s="11">
        <f>ATAN(E7/D7)</f>
        <v>0.27985153874607921</v>
      </c>
      <c r="G7" s="12">
        <f>ROUND(COS(F7), 3)</f>
        <v>0.96099999999999997</v>
      </c>
    </row>
    <row r="8" spans="1:8" x14ac:dyDescent="0.25">
      <c r="B8" t="s">
        <v>17</v>
      </c>
      <c r="D8" s="11">
        <f>SUM(D16:D16)</f>
        <v>5252.04</v>
      </c>
      <c r="E8" s="11">
        <f>SUM(E16:E16)</f>
        <v>997.92</v>
      </c>
      <c r="F8" s="11">
        <f>ATAN(E8/D8)</f>
        <v>0.18776790059571205</v>
      </c>
      <c r="G8" s="12">
        <f>ROUND(COS(F8), 3)</f>
        <v>0.98199999999999998</v>
      </c>
    </row>
    <row r="9" spans="1:8" x14ac:dyDescent="0.25">
      <c r="B9" t="s">
        <v>20</v>
      </c>
      <c r="D9" s="11">
        <f>SUM(D17:D27)</f>
        <v>101126.87999999998</v>
      </c>
      <c r="E9" s="11">
        <f>SUM(E17:E27)</f>
        <v>25260.12</v>
      </c>
      <c r="F9" s="11">
        <f>ATAN(E9/D9)</f>
        <v>0.24477762426122043</v>
      </c>
      <c r="G9" s="12">
        <f>ROUND(COS(F9), 3)</f>
        <v>0.97</v>
      </c>
    </row>
    <row r="10" spans="1:8" x14ac:dyDescent="0.25">
      <c r="B10" t="s">
        <v>43</v>
      </c>
      <c r="D10" s="11">
        <f>SUM(D28:D28)</f>
        <v>7703.64</v>
      </c>
      <c r="E10" s="11">
        <f>SUM(E28:E28)</f>
        <v>1689.12</v>
      </c>
      <c r="F10" s="11">
        <f>ATAN(E10/D10)</f>
        <v>0.21584682191421276</v>
      </c>
      <c r="G10" s="12">
        <f>ROUND(COS(F10), 3)</f>
        <v>0.97699999999999998</v>
      </c>
    </row>
    <row r="11" spans="1:8" x14ac:dyDescent="0.25">
      <c r="B11" t="s">
        <v>46</v>
      </c>
      <c r="D11" s="11">
        <f>SUM(D29:D33)</f>
        <v>278154.68799999997</v>
      </c>
      <c r="E11" s="11">
        <f>SUM(E29:E33)</f>
        <v>48925.351999999999</v>
      </c>
      <c r="F11" s="11">
        <f>ATAN(E11/D11)</f>
        <v>0.17411161393025237</v>
      </c>
      <c r="G11" s="12">
        <f>ROUND(COS(F11), 3)</f>
        <v>0.98499999999999999</v>
      </c>
    </row>
    <row r="14" spans="1:8" x14ac:dyDescent="0.25">
      <c r="A14" s="10" t="s">
        <v>9</v>
      </c>
      <c r="B14" s="10" t="s">
        <v>10</v>
      </c>
      <c r="C14" s="10" t="s">
        <v>11</v>
      </c>
      <c r="D14" s="10" t="s">
        <v>6</v>
      </c>
      <c r="E14" s="10" t="s">
        <v>7</v>
      </c>
      <c r="F14" s="10"/>
      <c r="G14" s="10" t="s">
        <v>8</v>
      </c>
      <c r="H14" s="10" t="s">
        <v>5</v>
      </c>
    </row>
    <row r="15" spans="1:8" x14ac:dyDescent="0.25">
      <c r="A15" t="s">
        <v>12</v>
      </c>
      <c r="B15" t="s">
        <v>13</v>
      </c>
      <c r="D15" s="11">
        <v>5328.72</v>
      </c>
      <c r="E15" s="11">
        <v>1531.44</v>
      </c>
      <c r="F15" s="11">
        <f>ATAN(E15/D15)</f>
        <v>0.27985153874607921</v>
      </c>
      <c r="G15" s="11">
        <f>ROUND(COS(F15), 3)</f>
        <v>0.96099999999999997</v>
      </c>
      <c r="H15" t="s">
        <v>14</v>
      </c>
    </row>
    <row r="16" spans="1:8" x14ac:dyDescent="0.25">
      <c r="A16" t="s">
        <v>15</v>
      </c>
      <c r="B16" t="s">
        <v>16</v>
      </c>
      <c r="D16" s="11">
        <v>5252.04</v>
      </c>
      <c r="E16" s="11">
        <v>997.92</v>
      </c>
      <c r="F16" s="11">
        <f>ATAN(E16/D16)</f>
        <v>0.18776790059571205</v>
      </c>
      <c r="G16" s="11">
        <f>ROUND(COS(F16), 3)</f>
        <v>0.98199999999999998</v>
      </c>
      <c r="H16" t="s">
        <v>17</v>
      </c>
    </row>
    <row r="17" spans="1:8" x14ac:dyDescent="0.25">
      <c r="A17" t="s">
        <v>18</v>
      </c>
      <c r="B17" t="s">
        <v>19</v>
      </c>
      <c r="D17" s="11">
        <v>6134.4</v>
      </c>
      <c r="E17" s="11">
        <v>1533.6</v>
      </c>
      <c r="F17" s="11">
        <f>ATAN(E17/D17)</f>
        <v>0.24497866312686414</v>
      </c>
      <c r="G17" s="11">
        <f>ROUND(COS(F17), 3)</f>
        <v>0.97</v>
      </c>
      <c r="H17" t="s">
        <v>20</v>
      </c>
    </row>
    <row r="18" spans="1:8" x14ac:dyDescent="0.25">
      <c r="A18" t="s">
        <v>21</v>
      </c>
      <c r="B18" t="s">
        <v>22</v>
      </c>
      <c r="D18" s="11">
        <v>11269.8</v>
      </c>
      <c r="E18" s="11">
        <v>3024</v>
      </c>
      <c r="F18" s="11">
        <f>ATAN(E18/D18)</f>
        <v>0.2621525470118608</v>
      </c>
      <c r="G18" s="11">
        <f>ROUND(COS(F18), 3)</f>
        <v>0.96599999999999997</v>
      </c>
      <c r="H18" t="s">
        <v>20</v>
      </c>
    </row>
    <row r="19" spans="1:8" x14ac:dyDescent="0.25">
      <c r="A19" t="s">
        <v>23</v>
      </c>
      <c r="B19" t="s">
        <v>24</v>
      </c>
      <c r="D19" s="11">
        <v>4838.3999999999996</v>
      </c>
      <c r="E19" s="11">
        <v>2624.4</v>
      </c>
      <c r="F19" s="11">
        <f>ATAN(E19/D19)</f>
        <v>0.49699783780701506</v>
      </c>
      <c r="G19" s="11">
        <f>ROUND(COS(F19), 3)</f>
        <v>0.879</v>
      </c>
      <c r="H19" t="s">
        <v>20</v>
      </c>
    </row>
    <row r="20" spans="1:8" x14ac:dyDescent="0.25">
      <c r="A20" t="s">
        <v>25</v>
      </c>
      <c r="B20" t="s">
        <v>26</v>
      </c>
      <c r="D20" s="11">
        <v>14563.8</v>
      </c>
      <c r="E20" s="11">
        <v>3866.4</v>
      </c>
      <c r="F20" s="11">
        <f>ATAN(E20/D20)</f>
        <v>0.25949433338137445</v>
      </c>
      <c r="G20" s="11">
        <f>ROUND(COS(F20), 3)</f>
        <v>0.96699999999999997</v>
      </c>
      <c r="H20" t="s">
        <v>20</v>
      </c>
    </row>
    <row r="21" spans="1:8" x14ac:dyDescent="0.25">
      <c r="A21" t="s">
        <v>27</v>
      </c>
      <c r="B21" t="s">
        <v>28</v>
      </c>
      <c r="D21" s="11">
        <v>7894.8</v>
      </c>
      <c r="E21" s="11">
        <v>1225.8</v>
      </c>
      <c r="F21" s="11">
        <f>ATAN(E21/D21)</f>
        <v>0.15403678896435949</v>
      </c>
      <c r="G21" s="11">
        <f>ROUND(COS(F21), 3)</f>
        <v>0.98799999999999999</v>
      </c>
      <c r="H21" t="s">
        <v>20</v>
      </c>
    </row>
    <row r="22" spans="1:8" x14ac:dyDescent="0.25">
      <c r="A22" t="s">
        <v>29</v>
      </c>
      <c r="B22" t="s">
        <v>30</v>
      </c>
      <c r="D22" s="11">
        <v>8907.84</v>
      </c>
      <c r="E22" s="11">
        <v>410.4</v>
      </c>
      <c r="F22" s="11">
        <f>ATAN(E22/D22)</f>
        <v>4.6039218981600447E-2</v>
      </c>
      <c r="G22" s="11">
        <f>ROUND(COS(F22), 3)</f>
        <v>0.999</v>
      </c>
      <c r="H22" t="s">
        <v>20</v>
      </c>
    </row>
    <row r="23" spans="1:8" x14ac:dyDescent="0.25">
      <c r="A23" t="s">
        <v>31</v>
      </c>
      <c r="B23" t="s">
        <v>32</v>
      </c>
      <c r="D23" s="11">
        <v>10925.28</v>
      </c>
      <c r="E23" s="11">
        <v>3183.84</v>
      </c>
      <c r="F23" s="11">
        <f>ATAN(E23/D23)</f>
        <v>0.2835663360743122</v>
      </c>
      <c r="G23" s="11">
        <f>ROUND(COS(F23), 3)</f>
        <v>0.96</v>
      </c>
      <c r="H23" t="s">
        <v>20</v>
      </c>
    </row>
    <row r="24" spans="1:8" x14ac:dyDescent="0.25">
      <c r="A24" t="s">
        <v>33</v>
      </c>
      <c r="B24" t="s">
        <v>34</v>
      </c>
      <c r="D24" s="11">
        <v>10409.040000000001</v>
      </c>
      <c r="E24" s="11">
        <v>2842.56</v>
      </c>
      <c r="F24" s="11">
        <f>ATAN(E24/D24)</f>
        <v>0.26658563412371594</v>
      </c>
      <c r="G24" s="11">
        <f>ROUND(COS(F24), 3)</f>
        <v>0.96499999999999997</v>
      </c>
      <c r="H24" t="s">
        <v>20</v>
      </c>
    </row>
    <row r="25" spans="1:8" x14ac:dyDescent="0.25">
      <c r="A25" t="s">
        <v>35</v>
      </c>
      <c r="B25" t="s">
        <v>36</v>
      </c>
      <c r="D25" s="11">
        <v>7145.28</v>
      </c>
      <c r="E25" s="11">
        <v>1926.72</v>
      </c>
      <c r="F25" s="11">
        <f>ATAN(E25/D25)</f>
        <v>0.26338496710316073</v>
      </c>
      <c r="G25" s="11">
        <f>ROUND(COS(F25), 3)</f>
        <v>0.96599999999999997</v>
      </c>
      <c r="H25" t="s">
        <v>20</v>
      </c>
    </row>
    <row r="26" spans="1:8" x14ac:dyDescent="0.25">
      <c r="A26" t="s">
        <v>37</v>
      </c>
      <c r="B26" t="s">
        <v>38</v>
      </c>
      <c r="D26" s="11">
        <v>10285.92</v>
      </c>
      <c r="E26" s="11">
        <v>2604.96</v>
      </c>
      <c r="F26" s="11">
        <f>ATAN(E26/D26)</f>
        <v>0.2480397772941661</v>
      </c>
      <c r="G26" s="11">
        <f>ROUND(COS(F26), 3)</f>
        <v>0.96899999999999997</v>
      </c>
      <c r="H26" t="s">
        <v>20</v>
      </c>
    </row>
    <row r="27" spans="1:8" x14ac:dyDescent="0.25">
      <c r="A27" t="s">
        <v>39</v>
      </c>
      <c r="B27" t="s">
        <v>40</v>
      </c>
      <c r="D27" s="11">
        <v>8752.32</v>
      </c>
      <c r="E27" s="11">
        <v>2017.44</v>
      </c>
      <c r="F27" s="11">
        <f>ATAN(E27/D27)</f>
        <v>0.22654649577545444</v>
      </c>
      <c r="G27" s="11">
        <f>ROUND(COS(F27), 3)</f>
        <v>0.97399999999999998</v>
      </c>
      <c r="H27" t="s">
        <v>20</v>
      </c>
    </row>
    <row r="28" spans="1:8" x14ac:dyDescent="0.25">
      <c r="A28" t="s">
        <v>41</v>
      </c>
      <c r="B28" t="s">
        <v>42</v>
      </c>
      <c r="D28" s="11">
        <v>7703.64</v>
      </c>
      <c r="E28" s="11">
        <v>1689.12</v>
      </c>
      <c r="F28" s="11">
        <f>ATAN(E28/D28)</f>
        <v>0.21584682191421276</v>
      </c>
      <c r="G28" s="11">
        <f>ROUND(COS(F28), 3)</f>
        <v>0.97699999999999998</v>
      </c>
      <c r="H28" t="s">
        <v>43</v>
      </c>
    </row>
    <row r="29" spans="1:8" x14ac:dyDescent="0.25">
      <c r="A29" t="s">
        <v>44</v>
      </c>
      <c r="B29" t="s">
        <v>45</v>
      </c>
      <c r="D29" s="11">
        <v>52909.201999999997</v>
      </c>
      <c r="E29" s="11">
        <v>3790.8</v>
      </c>
      <c r="F29" s="11">
        <f>ATAN(E29/D29)</f>
        <v>7.1525052060831498E-2</v>
      </c>
      <c r="G29" s="11">
        <f>ROUND(COS(F29), 3)</f>
        <v>0.997</v>
      </c>
      <c r="H29" t="s">
        <v>46</v>
      </c>
    </row>
    <row r="30" spans="1:8" x14ac:dyDescent="0.25">
      <c r="A30" t="s">
        <v>47</v>
      </c>
      <c r="B30" t="s">
        <v>48</v>
      </c>
      <c r="D30" s="11">
        <v>53168.402999999998</v>
      </c>
      <c r="E30" s="11">
        <v>3790.8</v>
      </c>
      <c r="F30" s="11">
        <f>ATAN(E30/D30)</f>
        <v>7.117754003507204E-2</v>
      </c>
      <c r="G30" s="11">
        <f>ROUND(COS(F30), 3)</f>
        <v>0.997</v>
      </c>
      <c r="H30" t="s">
        <v>46</v>
      </c>
    </row>
    <row r="31" spans="1:8" x14ac:dyDescent="0.25">
      <c r="A31" t="s">
        <v>49</v>
      </c>
      <c r="B31" t="s">
        <v>50</v>
      </c>
      <c r="D31" s="11">
        <v>71539.202999999994</v>
      </c>
      <c r="E31" s="11">
        <v>8877.6</v>
      </c>
      <c r="F31" s="11">
        <f>ATAN(E31/D31)</f>
        <v>0.12346302845864496</v>
      </c>
      <c r="G31" s="11">
        <f>ROUND(COS(F31), 3)</f>
        <v>0.99199999999999999</v>
      </c>
      <c r="H31" t="s">
        <v>46</v>
      </c>
    </row>
    <row r="32" spans="1:8" x14ac:dyDescent="0.25">
      <c r="A32" t="s">
        <v>51</v>
      </c>
      <c r="B32" t="s">
        <v>52</v>
      </c>
      <c r="D32" s="11">
        <v>110030.405</v>
      </c>
      <c r="E32" s="11">
        <v>35575.201999999997</v>
      </c>
      <c r="F32" s="11">
        <f>ATAN(E32/D32)</f>
        <v>0.31271305772963337</v>
      </c>
      <c r="G32" s="11">
        <f>ROUND(COS(F32), 3)</f>
        <v>0.95199999999999996</v>
      </c>
      <c r="H32" t="s">
        <v>46</v>
      </c>
    </row>
    <row r="33" spans="1:8" x14ac:dyDescent="0.25">
      <c r="A33" t="s">
        <v>53</v>
      </c>
      <c r="B33" t="s">
        <v>54</v>
      </c>
      <c r="D33" s="11">
        <v>-9492.5249999999996</v>
      </c>
      <c r="E33" s="11">
        <v>-3109.05</v>
      </c>
      <c r="F33" s="11">
        <f>ATAN(E33/D33)</f>
        <v>0.31651500014023465</v>
      </c>
      <c r="G33" s="11">
        <f>ROUND(COS(F33), 3)</f>
        <v>0.95</v>
      </c>
      <c r="H33" t="s">
        <v>46</v>
      </c>
    </row>
    <row r="34" spans="1:8" ht="15.75" thickBot="1" x14ac:dyDescent="0.3"/>
    <row r="35" spans="1:8" x14ac:dyDescent="0.25">
      <c r="B35" s="13" t="s">
        <v>55</v>
      </c>
      <c r="C35" s="13"/>
      <c r="D35" s="14">
        <f>SUM(D15:D33)</f>
        <v>397565.96799999999</v>
      </c>
      <c r="E35" s="14">
        <f>SUM(E15:E33)</f>
        <v>78403.952000000005</v>
      </c>
      <c r="F35" s="14">
        <f>ATAN(E35/D35)</f>
        <v>0.19471135504139941</v>
      </c>
      <c r="G35" s="15">
        <f>ROUND(COS(F35), 3)</f>
        <v>0.98099999999999998</v>
      </c>
    </row>
    <row r="39" spans="1:8" x14ac:dyDescent="0.25">
      <c r="A39" s="2" t="s">
        <v>56</v>
      </c>
      <c r="B39" s="1"/>
      <c r="C39" s="1"/>
      <c r="D39" s="1"/>
      <c r="E39" s="1"/>
      <c r="F39" s="1"/>
      <c r="G39" s="1"/>
    </row>
    <row r="40" spans="1:8" x14ac:dyDescent="0.25">
      <c r="A40" s="1" t="s">
        <v>57</v>
      </c>
      <c r="B40" s="1"/>
      <c r="C40" s="1"/>
      <c r="D40" s="1"/>
      <c r="E40" s="1"/>
      <c r="F40" s="1"/>
      <c r="G40" s="1"/>
    </row>
  </sheetData>
  <sheetProtection sheet="1" objects="1" scenarios="1"/>
  <mergeCells count="9">
    <mergeCell ref="A39:G39"/>
    <mergeCell ref="A40:G40"/>
    <mergeCell ref="A1:H1"/>
    <mergeCell ref="A2:B2"/>
    <mergeCell ref="C2:E2"/>
    <mergeCell ref="A3:B3"/>
    <mergeCell ref="C3:E3"/>
    <mergeCell ref="A4:B4"/>
    <mergeCell ref="C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Errors</vt:lpstr>
      <vt:lpstr>PF</vt:lpstr>
      <vt:lpstr>PF!Print_Titles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James D</dc:creator>
  <cp:lastModifiedBy>Miller, James D</cp:lastModifiedBy>
  <dcterms:created xsi:type="dcterms:W3CDTF">2015-10-12T13:22:52Z</dcterms:created>
  <dcterms:modified xsi:type="dcterms:W3CDTF">2015-10-12T13:23:36Z</dcterms:modified>
</cp:coreProperties>
</file>