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8C35"/>
  <workbookPr/>
  <bookViews>
    <workbookView xWindow="0" yWindow="84" windowWidth="22980" windowHeight="11376" activeTab="0"/>
  </bookViews>
  <sheets>
    <sheet name="Errors" sheetId="1" r:id="rId1"/>
    <sheet name="PF" sheetId="2" r:id="rId2"/>
  </sheets>
  <definedNames>
    <definedName name="_xlnm.Print_Titles" localSheetId="1">'PF'!$1:$14</definedName>
  </definedNames>
  <calcPr fullCalcOnLoad="1"/>
</workbook>
</file>

<file path=xl/sharedStrings.xml><?xml version="1.0" encoding="utf-8"?>
<sst xmlns="http://schemas.openxmlformats.org/spreadsheetml/2006/main" count="84" uniqueCount="61">
  <si>
    <t>Florida Municipal Power Agency Power Factor Report</t>
  </si>
  <si>
    <t>For Month</t>
  </si>
  <si>
    <t>Peak Date/Time</t>
  </si>
  <si>
    <t>02/20/2015 08 ES</t>
  </si>
  <si>
    <t>As Of</t>
  </si>
  <si>
    <t>Zone</t>
  </si>
  <si>
    <t>KW</t>
  </si>
  <si>
    <t>KVAR</t>
  </si>
  <si>
    <t>PF</t>
  </si>
  <si>
    <t>Meter ID</t>
  </si>
  <si>
    <t>Name</t>
  </si>
  <si>
    <t>Acct #</t>
  </si>
  <si>
    <t>GMC00559</t>
  </si>
  <si>
    <t>CITY OF BUSHNELL</t>
  </si>
  <si>
    <t>Bushnell</t>
  </si>
  <si>
    <t>GMN01000</t>
  </si>
  <si>
    <t>TOWN OF HAVANA SUTTERS CREEK</t>
  </si>
  <si>
    <t>Havana</t>
  </si>
  <si>
    <t>GMC00373T</t>
  </si>
  <si>
    <t>CITY OF LEES EAST #1</t>
  </si>
  <si>
    <t>Leesburg</t>
  </si>
  <si>
    <t>GMC00784T</t>
  </si>
  <si>
    <t>CITY OF LEES EAST #2</t>
  </si>
  <si>
    <t>GMC00785T</t>
  </si>
  <si>
    <t>CITY OF LEES EAST #3</t>
  </si>
  <si>
    <t>GMC00135T</t>
  </si>
  <si>
    <t>CITY OF LEESBURG 14TH ST BANK #1</t>
  </si>
  <si>
    <t>GMC00788T</t>
  </si>
  <si>
    <t>CITY OF LEESBURG 14TH ST BANK #2</t>
  </si>
  <si>
    <t>GMC00398</t>
  </si>
  <si>
    <t>CITY OF LEESBURG AIRPORT BANK #1</t>
  </si>
  <si>
    <t>GMC00787</t>
  </si>
  <si>
    <t>CITY OF LEESBURG AIRPORT BANK #2</t>
  </si>
  <si>
    <t>GMC00133</t>
  </si>
  <si>
    <t>CITY OF LEESBURG NORTH BANK #1</t>
  </si>
  <si>
    <t>GMC00789</t>
  </si>
  <si>
    <t>CITY OF LEESBURG NORTH BANK #2</t>
  </si>
  <si>
    <t>GMC00815</t>
  </si>
  <si>
    <t>CITY OF LEESBURG PICCIOLA #1</t>
  </si>
  <si>
    <t>GMC00816</t>
  </si>
  <si>
    <t>CITY OF LEESBURG PICCIOLA #2</t>
  </si>
  <si>
    <t>GMC00072</t>
  </si>
  <si>
    <t>CITY OF NEWBERRY</t>
  </si>
  <si>
    <t>Newberry</t>
  </si>
  <si>
    <t>GMC00498</t>
  </si>
  <si>
    <t>CITY OF OCALA DEARMIN SUB #1</t>
  </si>
  <si>
    <t>Ocala</t>
  </si>
  <si>
    <t>GMC00500</t>
  </si>
  <si>
    <t>CITY OF OCALA DEARMIN SUB #2</t>
  </si>
  <si>
    <t>GMC00353</t>
  </si>
  <si>
    <t>CITY OF OCALA LINE 10 ERGLE/SSN</t>
  </si>
  <si>
    <t>GMC00354</t>
  </si>
  <si>
    <t>CITY OF OCALA LINE 19 SHAW</t>
  </si>
  <si>
    <t>GWC05729</t>
  </si>
  <si>
    <t>MARTEL AIRPORT</t>
  </si>
  <si>
    <t>All Meters</t>
  </si>
  <si>
    <t>Formula used for Determination of Power Factor</t>
  </si>
  <si>
    <t>round(cos(atan(KVAR/KW)), 3)</t>
  </si>
  <si>
    <t>Generation Time: 03/10/2015 08:57</t>
  </si>
  <si>
    <t>Meter Id=GMN01000       has NULL channel 3.</t>
  </si>
  <si>
    <t>Meter Id=GMN01000       has NULL channel 4.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</si>
</sst>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mm/dd/yyyy\ hh:mm:ss"/>
    <numFmt numFmtId="166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34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166" fontId="0" fillId="0" borderId="0" xfId="0" applyNumberFormat="1" applyAlignment="1">
      <alignment/>
    </xf>
    <xf numFmtId="166" fontId="34" fillId="0" borderId="0" xfId="0" applyNumberFormat="1" applyFont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166" fontId="34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4.25">
      <c r="A1" s="9" t="s">
        <v>58</v>
      </c>
    </row>
    <row r="3" ht="14.25">
      <c r="A3" t="s">
        <v>59</v>
      </c>
    </row>
    <row r="4" ht="14.25">
      <c r="A4" t="s">
        <v>60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A15" sqref="A15"/>
    </sheetView>
  </sheetViews>
  <sheetFormatPr defaultColWidth="9.140625" defaultRowHeight="15"/>
  <cols>
    <col min="1" max="1" width="11.00390625" style="0" bestFit="1" customWidth="1"/>
    <col min="2" max="2" width="32.00390625" style="0" bestFit="1" customWidth="1"/>
    <col min="3" max="3" width="6.140625" style="0" bestFit="1" customWidth="1"/>
    <col min="4" max="4" width="10.57421875" style="0" bestFit="1" customWidth="1"/>
    <col min="5" max="5" width="9.57421875" style="0" bestFit="1" customWidth="1"/>
    <col min="6" max="6" width="6.28125" style="0" hidden="1" customWidth="1"/>
    <col min="7" max="7" width="5.57421875" style="0" bestFit="1" customWidth="1"/>
    <col min="8" max="8" width="9.00390625" style="0" bestFit="1" customWidth="1"/>
  </cols>
  <sheetData>
    <row r="1" spans="1:8" ht="23.25">
      <c r="A1" s="3" t="s">
        <v>0</v>
      </c>
      <c r="B1" s="4"/>
      <c r="C1" s="4"/>
      <c r="D1" s="4"/>
      <c r="E1" s="4"/>
      <c r="F1" s="4"/>
      <c r="G1" s="4"/>
      <c r="H1" s="4"/>
    </row>
    <row r="2" spans="1:5" ht="14.25">
      <c r="A2" s="2" t="s">
        <v>1</v>
      </c>
      <c r="B2" s="1"/>
      <c r="C2" s="6">
        <v>42055</v>
      </c>
      <c r="D2" s="5"/>
      <c r="E2" s="5"/>
    </row>
    <row r="3" spans="1:5" ht="14.25">
      <c r="A3" s="2" t="s">
        <v>2</v>
      </c>
      <c r="B3" s="1"/>
      <c r="C3" s="7" t="s">
        <v>3</v>
      </c>
      <c r="D3" s="5"/>
      <c r="E3" s="5"/>
    </row>
    <row r="4" spans="1:5" ht="14.25">
      <c r="A4" s="2" t="s">
        <v>4</v>
      </c>
      <c r="B4" s="1"/>
      <c r="C4" s="8">
        <v>42073.37337962963</v>
      </c>
      <c r="D4" s="5"/>
      <c r="E4" s="5"/>
    </row>
    <row r="6" spans="1:7" ht="14.25">
      <c r="A6" s="10"/>
      <c r="B6" s="10" t="s">
        <v>5</v>
      </c>
      <c r="C6" s="10"/>
      <c r="D6" s="10" t="s">
        <v>6</v>
      </c>
      <c r="E6" s="10" t="s">
        <v>7</v>
      </c>
      <c r="F6" s="10"/>
      <c r="G6" s="10" t="s">
        <v>8</v>
      </c>
    </row>
    <row r="7" spans="2:7" ht="14.25">
      <c r="B7" t="s">
        <v>14</v>
      </c>
      <c r="D7" s="11">
        <f>SUM(D15:D15)</f>
        <v>6694.92</v>
      </c>
      <c r="E7" s="11">
        <f>SUM(E15:E15)</f>
        <v>913.68</v>
      </c>
      <c r="F7" s="11">
        <f>ATAN(E7/D7)</f>
        <v>0.1356356929075954</v>
      </c>
      <c r="G7" s="12">
        <f>ROUND(COS(F7),3)</f>
        <v>0.991</v>
      </c>
    </row>
    <row r="8" spans="2:7" ht="14.25">
      <c r="B8" t="s">
        <v>17</v>
      </c>
      <c r="D8" s="11">
        <f>SUM(D16:D16)</f>
        <v>6014.52</v>
      </c>
      <c r="E8" s="11">
        <f>SUM(E16:E16)</f>
        <v>245.16</v>
      </c>
      <c r="F8" s="11">
        <f>ATAN(E8/D8)</f>
        <v>0.04073880515376021</v>
      </c>
      <c r="G8" s="12">
        <f>ROUND(COS(F8),3)</f>
        <v>0.999</v>
      </c>
    </row>
    <row r="9" spans="2:7" ht="14.25">
      <c r="B9" t="s">
        <v>20</v>
      </c>
      <c r="D9" s="11">
        <f>SUM(D17:D27)</f>
        <v>100098.72</v>
      </c>
      <c r="E9" s="11">
        <f>SUM(E17:E27)</f>
        <v>13586.399999999998</v>
      </c>
      <c r="F9" s="11">
        <f>ATAN(E9/D9)</f>
        <v>0.13490559953119888</v>
      </c>
      <c r="G9" s="12">
        <f>ROUND(COS(F9),3)</f>
        <v>0.991</v>
      </c>
    </row>
    <row r="10" spans="2:7" ht="14.25">
      <c r="B10" t="s">
        <v>43</v>
      </c>
      <c r="D10" s="11">
        <f>SUM(D28:D28)</f>
        <v>8664.84</v>
      </c>
      <c r="E10" s="11">
        <f>SUM(E28:E28)</f>
        <v>-150.12</v>
      </c>
      <c r="F10" s="11">
        <f>ATAN(E10/D10)</f>
        <v>-0.01732345693485994</v>
      </c>
      <c r="G10" s="12">
        <f>ROUND(COS(F10),3)</f>
        <v>1</v>
      </c>
    </row>
    <row r="11" spans="2:7" ht="14.25">
      <c r="B11" t="s">
        <v>46</v>
      </c>
      <c r="D11" s="11">
        <f>SUM(D29:D33)</f>
        <v>275454.689</v>
      </c>
      <c r="E11" s="11">
        <f>SUM(E29:E33)</f>
        <v>49596.303</v>
      </c>
      <c r="F11" s="11">
        <f>ATAN(E11/D11)</f>
        <v>0.17814378174024761</v>
      </c>
      <c r="G11" s="12">
        <f>ROUND(COS(F11),3)</f>
        <v>0.984</v>
      </c>
    </row>
    <row r="14" spans="1:8" ht="14.25">
      <c r="A14" s="10" t="s">
        <v>9</v>
      </c>
      <c r="B14" s="10" t="s">
        <v>10</v>
      </c>
      <c r="C14" s="10" t="s">
        <v>11</v>
      </c>
      <c r="D14" s="10" t="s">
        <v>6</v>
      </c>
      <c r="E14" s="10" t="s">
        <v>7</v>
      </c>
      <c r="F14" s="10"/>
      <c r="G14" s="10" t="s">
        <v>8</v>
      </c>
      <c r="H14" s="10" t="s">
        <v>5</v>
      </c>
    </row>
    <row r="15" spans="1:8" ht="14.25">
      <c r="A15" t="s">
        <v>12</v>
      </c>
      <c r="B15" t="s">
        <v>13</v>
      </c>
      <c r="D15" s="11">
        <v>6694.92</v>
      </c>
      <c r="E15" s="11">
        <v>913.68</v>
      </c>
      <c r="F15" s="11">
        <f>ATAN(E15/D15)</f>
        <v>0.1356356929075954</v>
      </c>
      <c r="G15" s="11">
        <f>ROUND(COS(F15),3)</f>
        <v>0.991</v>
      </c>
      <c r="H15" t="s">
        <v>14</v>
      </c>
    </row>
    <row r="16" spans="1:8" ht="14.25">
      <c r="A16" t="s">
        <v>15</v>
      </c>
      <c r="B16" t="s">
        <v>16</v>
      </c>
      <c r="D16" s="11">
        <v>6014.52</v>
      </c>
      <c r="E16" s="11">
        <v>245.16</v>
      </c>
      <c r="F16" s="11">
        <f>ATAN(E16/D16)</f>
        <v>0.04073880515376021</v>
      </c>
      <c r="G16" s="11">
        <f>ROUND(COS(F16),3)</f>
        <v>0.999</v>
      </c>
      <c r="H16" t="s">
        <v>17</v>
      </c>
    </row>
    <row r="17" spans="1:8" ht="14.25">
      <c r="A17" t="s">
        <v>18</v>
      </c>
      <c r="B17" t="s">
        <v>19</v>
      </c>
      <c r="D17" s="11">
        <v>6355.8</v>
      </c>
      <c r="E17" s="11">
        <v>604.8</v>
      </c>
      <c r="F17" s="11">
        <f>ATAN(E17/D17)</f>
        <v>0.09487151709630616</v>
      </c>
      <c r="G17" s="11">
        <f>ROUND(COS(F17),3)</f>
        <v>0.996</v>
      </c>
      <c r="H17" t="s">
        <v>20</v>
      </c>
    </row>
    <row r="18" spans="1:8" ht="14.25">
      <c r="A18" t="s">
        <v>21</v>
      </c>
      <c r="B18" t="s">
        <v>22</v>
      </c>
      <c r="D18" s="11">
        <v>11232</v>
      </c>
      <c r="E18" s="11">
        <v>1695.6</v>
      </c>
      <c r="F18" s="11">
        <f>ATAN(E18/D18)</f>
        <v>0.14983019461745345</v>
      </c>
      <c r="G18" s="11">
        <f>ROUND(COS(F18),3)</f>
        <v>0.989</v>
      </c>
      <c r="H18" t="s">
        <v>20</v>
      </c>
    </row>
    <row r="19" spans="1:8" ht="14.25">
      <c r="A19" t="s">
        <v>23</v>
      </c>
      <c r="B19" t="s">
        <v>24</v>
      </c>
      <c r="D19" s="11">
        <v>4006.8</v>
      </c>
      <c r="E19" s="11">
        <v>1755</v>
      </c>
      <c r="F19" s="11">
        <f>ATAN(E19/D19)</f>
        <v>0.4128345597595593</v>
      </c>
      <c r="G19" s="11">
        <f>ROUND(COS(F19),3)</f>
        <v>0.916</v>
      </c>
      <c r="H19" t="s">
        <v>20</v>
      </c>
    </row>
    <row r="20" spans="1:8" ht="14.25">
      <c r="A20" t="s">
        <v>25</v>
      </c>
      <c r="B20" t="s">
        <v>26</v>
      </c>
      <c r="D20" s="11">
        <v>15638.4</v>
      </c>
      <c r="E20" s="11">
        <v>2392.2</v>
      </c>
      <c r="F20" s="11">
        <f>ATAN(E20/D20)</f>
        <v>0.151792942036916</v>
      </c>
      <c r="G20" s="11">
        <f>ROUND(COS(F20),3)</f>
        <v>0.989</v>
      </c>
      <c r="H20" t="s">
        <v>20</v>
      </c>
    </row>
    <row r="21" spans="1:8" ht="14.25">
      <c r="A21" t="s">
        <v>27</v>
      </c>
      <c r="B21" t="s">
        <v>28</v>
      </c>
      <c r="D21" s="11">
        <v>6917.4</v>
      </c>
      <c r="E21" s="11">
        <v>43.2</v>
      </c>
      <c r="F21" s="11">
        <f>ATAN(E21/D21)</f>
        <v>0.006245039811348118</v>
      </c>
      <c r="G21" s="11">
        <f>ROUND(COS(F21),3)</f>
        <v>1</v>
      </c>
      <c r="H21" t="s">
        <v>20</v>
      </c>
    </row>
    <row r="22" spans="1:8" ht="14.25">
      <c r="A22" t="s">
        <v>29</v>
      </c>
      <c r="B22" t="s">
        <v>30</v>
      </c>
      <c r="D22" s="11">
        <v>7693.92</v>
      </c>
      <c r="E22" s="11">
        <v>203.04</v>
      </c>
      <c r="F22" s="11">
        <f>ATAN(E22/D22)</f>
        <v>0.026383545233592782</v>
      </c>
      <c r="G22" s="11">
        <f>ROUND(COS(F22),3)</f>
        <v>1</v>
      </c>
      <c r="H22" t="s">
        <v>20</v>
      </c>
    </row>
    <row r="23" spans="1:8" ht="14.25">
      <c r="A23" t="s">
        <v>31</v>
      </c>
      <c r="B23" t="s">
        <v>32</v>
      </c>
      <c r="D23" s="11">
        <v>10117.44</v>
      </c>
      <c r="E23" s="11">
        <v>1905.12</v>
      </c>
      <c r="F23" s="11">
        <f>ATAN(E23/D23)</f>
        <v>0.18612124536932906</v>
      </c>
      <c r="G23" s="11">
        <f>ROUND(COS(F23),3)</f>
        <v>0.983</v>
      </c>
      <c r="H23" t="s">
        <v>20</v>
      </c>
    </row>
    <row r="24" spans="1:8" ht="14.25">
      <c r="A24" t="s">
        <v>33</v>
      </c>
      <c r="B24" t="s">
        <v>34</v>
      </c>
      <c r="D24" s="11">
        <v>11743.92</v>
      </c>
      <c r="E24" s="11">
        <v>1628.64</v>
      </c>
      <c r="F24" s="11">
        <f>ATAN(E24/D24)</f>
        <v>0.13780051193621948</v>
      </c>
      <c r="G24" s="11">
        <f>ROUND(COS(F24),3)</f>
        <v>0.991</v>
      </c>
      <c r="H24" t="s">
        <v>20</v>
      </c>
    </row>
    <row r="25" spans="1:8" ht="14.25">
      <c r="A25" t="s">
        <v>35</v>
      </c>
      <c r="B25" t="s">
        <v>36</v>
      </c>
      <c r="D25" s="11">
        <v>7143.12</v>
      </c>
      <c r="E25" s="11">
        <v>814.32</v>
      </c>
      <c r="F25" s="11">
        <f>ATAN(E25/D25)</f>
        <v>0.11351056445884125</v>
      </c>
      <c r="G25" s="11">
        <f>ROUND(COS(F25),3)</f>
        <v>0.994</v>
      </c>
      <c r="H25" t="s">
        <v>20</v>
      </c>
    </row>
    <row r="26" spans="1:8" ht="14.25">
      <c r="A26" t="s">
        <v>37</v>
      </c>
      <c r="B26" t="s">
        <v>38</v>
      </c>
      <c r="D26" s="11">
        <v>9218.88</v>
      </c>
      <c r="E26" s="11">
        <v>876.96</v>
      </c>
      <c r="F26" s="11">
        <f>ATAN(E26/D26)</f>
        <v>0.09484113579919987</v>
      </c>
      <c r="G26" s="11">
        <f>ROUND(COS(F26),3)</f>
        <v>0.996</v>
      </c>
      <c r="H26" t="s">
        <v>20</v>
      </c>
    </row>
    <row r="27" spans="1:8" ht="14.25">
      <c r="A27" t="s">
        <v>39</v>
      </c>
      <c r="B27" t="s">
        <v>40</v>
      </c>
      <c r="D27" s="11">
        <v>10031.04</v>
      </c>
      <c r="E27" s="11">
        <v>1667.52</v>
      </c>
      <c r="F27" s="11">
        <f>ATAN(E27/D27)</f>
        <v>0.16472962449880135</v>
      </c>
      <c r="G27" s="11">
        <f>ROUND(COS(F27),3)</f>
        <v>0.986</v>
      </c>
      <c r="H27" t="s">
        <v>20</v>
      </c>
    </row>
    <row r="28" spans="1:8" ht="14.25">
      <c r="A28" t="s">
        <v>41</v>
      </c>
      <c r="B28" t="s">
        <v>42</v>
      </c>
      <c r="D28" s="11">
        <v>8664.84</v>
      </c>
      <c r="E28" s="11">
        <v>-150.12</v>
      </c>
      <c r="F28" s="11">
        <f>ATAN(E28/D28)</f>
        <v>-0.01732345693485994</v>
      </c>
      <c r="G28" s="11">
        <f>ROUND(COS(F28),3)</f>
        <v>1</v>
      </c>
      <c r="H28" t="s">
        <v>43</v>
      </c>
    </row>
    <row r="29" spans="1:8" ht="14.25">
      <c r="A29" t="s">
        <v>44</v>
      </c>
      <c r="B29" t="s">
        <v>45</v>
      </c>
      <c r="D29" s="11">
        <v>59032.803</v>
      </c>
      <c r="E29" s="11">
        <v>-1036.8</v>
      </c>
      <c r="F29" s="11">
        <f>ATAN(E29/D29)</f>
        <v>-0.017561311037376286</v>
      </c>
      <c r="G29" s="11">
        <f>ROUND(COS(F29),3)</f>
        <v>1</v>
      </c>
      <c r="H29" t="s">
        <v>46</v>
      </c>
    </row>
    <row r="30" spans="1:8" ht="14.25">
      <c r="A30" t="s">
        <v>47</v>
      </c>
      <c r="B30" t="s">
        <v>48</v>
      </c>
      <c r="D30" s="11">
        <v>59162.403</v>
      </c>
      <c r="E30" s="11">
        <v>-1036.8</v>
      </c>
      <c r="F30" s="11">
        <f>ATAN(E30/D30)</f>
        <v>-0.017522849456609535</v>
      </c>
      <c r="G30" s="11">
        <f>ROUND(COS(F30),3)</f>
        <v>1</v>
      </c>
      <c r="H30" t="s">
        <v>46</v>
      </c>
    </row>
    <row r="31" spans="1:8" ht="14.25">
      <c r="A31" t="s">
        <v>49</v>
      </c>
      <c r="B31" t="s">
        <v>50</v>
      </c>
      <c r="D31" s="11">
        <v>67651.203</v>
      </c>
      <c r="E31" s="11">
        <v>15098.401</v>
      </c>
      <c r="F31" s="11">
        <f>ATAN(E31/D31)</f>
        <v>0.21958154406795546</v>
      </c>
      <c r="G31" s="11">
        <f>ROUND(COS(F31),3)</f>
        <v>0.976</v>
      </c>
      <c r="H31" t="s">
        <v>46</v>
      </c>
    </row>
    <row r="32" spans="1:8" ht="14.25">
      <c r="A32" t="s">
        <v>51</v>
      </c>
      <c r="B32" t="s">
        <v>52</v>
      </c>
      <c r="D32" s="11">
        <v>102578.405</v>
      </c>
      <c r="E32" s="11">
        <v>39009.602</v>
      </c>
      <c r="F32" s="11">
        <f>ATAN(E32/D32)</f>
        <v>0.36340090754340587</v>
      </c>
      <c r="G32" s="11">
        <f>ROUND(COS(F32),3)</f>
        <v>0.935</v>
      </c>
      <c r="H32" t="s">
        <v>46</v>
      </c>
    </row>
    <row r="33" spans="1:8" ht="14.25">
      <c r="A33" t="s">
        <v>53</v>
      </c>
      <c r="B33" t="s">
        <v>54</v>
      </c>
      <c r="D33" s="11">
        <v>-12970.125</v>
      </c>
      <c r="E33" s="11">
        <v>-2438.1</v>
      </c>
      <c r="F33" s="11">
        <f>ATAN(E33/D33)</f>
        <v>0.18580981325132018</v>
      </c>
      <c r="G33" s="11">
        <f>ROUND(COS(F33),3)</f>
        <v>0.983</v>
      </c>
      <c r="H33" t="s">
        <v>46</v>
      </c>
    </row>
    <row r="34" ht="15" thickBot="1"/>
    <row r="35" spans="2:7" ht="14.25">
      <c r="B35" s="13" t="s">
        <v>55</v>
      </c>
      <c r="C35" s="13"/>
      <c r="D35" s="14">
        <f>SUM(D15:D33)</f>
        <v>396927.689</v>
      </c>
      <c r="E35" s="14">
        <f>SUM(E15:E33)</f>
        <v>64191.423</v>
      </c>
      <c r="F35" s="14">
        <f>ATAN(E35/D35)</f>
        <v>0.16033255821521522</v>
      </c>
      <c r="G35" s="15">
        <f>ROUND(COS(F35),3)</f>
        <v>0.987</v>
      </c>
    </row>
    <row r="39" spans="1:7" ht="14.25">
      <c r="A39" s="2" t="s">
        <v>56</v>
      </c>
      <c r="B39" s="1"/>
      <c r="C39" s="1"/>
      <c r="D39" s="1"/>
      <c r="E39" s="1"/>
      <c r="F39" s="1"/>
      <c r="G39" s="1"/>
    </row>
    <row r="40" spans="1:7" ht="14.25">
      <c r="A40" s="1" t="s">
        <v>57</v>
      </c>
      <c r="B40" s="1"/>
      <c r="C40" s="1"/>
      <c r="D40" s="1"/>
      <c r="E40" s="1"/>
      <c r="F40" s="1"/>
      <c r="G40" s="1"/>
    </row>
  </sheetData>
  <sheetProtection sheet="1" objects="1" scenarios="1"/>
  <mergeCells count="9">
    <mergeCell ref="A39:G39"/>
    <mergeCell ref="A40:G40"/>
    <mergeCell ref="A1:H1"/>
    <mergeCell ref="A2:B2"/>
    <mergeCell ref="C2:E2"/>
    <mergeCell ref="A3:B3"/>
    <mergeCell ref="C3:E3"/>
    <mergeCell ref="A4:B4"/>
    <mergeCell ref="C4:E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Duke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Plevin, Cherie L.</dc:creator>
  <cp:keywords/>
  <dc:description/>
  <cp:lastModifiedBy>Plevin, Cherie L.</cp:lastModifiedBy>
  <dcterms:created xsi:type="dcterms:W3CDTF">2015-03-10T12:57:39Z</dcterms:created>
  <dcterms:modified xsi:type="dcterms:W3CDTF">2015-03-10T12:57:43Z</dcterms:modified>
  <cp:category/>
  <cp:version/>
  <cp:contentType/>
  <cp:contentStatus/>
</cp:coreProperties>
</file>