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5" yWindow="30" windowWidth="26355" windowHeight="13065"/>
  </bookViews>
  <sheets>
    <sheet name="Summary" sheetId="4" r:id="rId1"/>
  </sheets>
  <calcPr calcId="145621" concurrentCalc="0"/>
</workbook>
</file>

<file path=xl/calcChain.xml><?xml version="1.0" encoding="utf-8"?>
<calcChain xmlns="http://schemas.openxmlformats.org/spreadsheetml/2006/main">
  <c r="I63" i="4" l="1"/>
  <c r="G33" i="4"/>
  <c r="I33" i="4"/>
  <c r="G34" i="4"/>
  <c r="I34" i="4"/>
  <c r="G35" i="4"/>
  <c r="I35" i="4"/>
  <c r="G36" i="4"/>
  <c r="I36" i="4"/>
  <c r="G37" i="4"/>
  <c r="I37" i="4"/>
  <c r="G38" i="4"/>
  <c r="I38" i="4"/>
  <c r="G39" i="4"/>
  <c r="I39" i="4"/>
  <c r="G40" i="4"/>
  <c r="I40" i="4"/>
  <c r="G41" i="4"/>
  <c r="I41" i="4"/>
  <c r="G42" i="4"/>
  <c r="I42" i="4"/>
  <c r="G43" i="4"/>
  <c r="I43" i="4"/>
  <c r="G44" i="4"/>
  <c r="I44" i="4"/>
  <c r="G19" i="4"/>
  <c r="I19" i="4"/>
  <c r="G20" i="4"/>
  <c r="I20" i="4"/>
  <c r="G21" i="4"/>
  <c r="I21" i="4"/>
  <c r="G22" i="4"/>
  <c r="I22" i="4"/>
  <c r="G23" i="4"/>
  <c r="I23" i="4"/>
  <c r="G24" i="4"/>
  <c r="I24" i="4"/>
  <c r="G25" i="4"/>
  <c r="I25" i="4"/>
  <c r="G26" i="4"/>
  <c r="I26" i="4"/>
  <c r="G27" i="4"/>
  <c r="I27" i="4"/>
  <c r="G28" i="4"/>
  <c r="I28" i="4"/>
  <c r="G29" i="4"/>
  <c r="I29" i="4"/>
  <c r="G30" i="4"/>
  <c r="I30" i="4"/>
  <c r="G47" i="4"/>
  <c r="I47" i="4"/>
  <c r="G48" i="4"/>
  <c r="I48" i="4"/>
  <c r="I64" i="4"/>
  <c r="G49" i="4"/>
  <c r="I49" i="4"/>
  <c r="I65" i="4"/>
  <c r="G50" i="4"/>
  <c r="I50" i="4"/>
  <c r="I66" i="4"/>
  <c r="G51" i="4"/>
  <c r="I51" i="4"/>
  <c r="I67" i="4"/>
  <c r="G52" i="4"/>
  <c r="I52" i="4"/>
  <c r="I68" i="4"/>
  <c r="G53" i="4"/>
  <c r="I53" i="4"/>
  <c r="I69" i="4"/>
  <c r="G54" i="4"/>
  <c r="I54" i="4"/>
  <c r="I70" i="4"/>
  <c r="G55" i="4"/>
  <c r="I55" i="4"/>
  <c r="I71" i="4"/>
  <c r="G56" i="4"/>
  <c r="I56" i="4"/>
  <c r="I72" i="4"/>
  <c r="G57" i="4"/>
  <c r="I57" i="4"/>
  <c r="I73" i="4"/>
  <c r="G58" i="4"/>
  <c r="I58" i="4"/>
  <c r="I74" i="4"/>
  <c r="I77" i="4"/>
  <c r="I78" i="4"/>
  <c r="I79" i="4"/>
  <c r="I80" i="4"/>
  <c r="I81" i="4"/>
  <c r="I82" i="4"/>
  <c r="I83" i="4"/>
  <c r="I84" i="4"/>
  <c r="I85" i="4"/>
  <c r="I86" i="4"/>
  <c r="I87" i="4"/>
  <c r="I88" i="4"/>
  <c r="I91" i="4"/>
  <c r="I92" i="4"/>
  <c r="I93" i="4"/>
  <c r="I94" i="4"/>
  <c r="I95" i="4"/>
  <c r="I96" i="4"/>
  <c r="I97" i="4"/>
  <c r="I98" i="4"/>
  <c r="I99" i="4"/>
  <c r="I100" i="4"/>
  <c r="I101" i="4"/>
  <c r="I102" i="4"/>
  <c r="G5" i="4"/>
  <c r="I5" i="4"/>
  <c r="G6" i="4"/>
  <c r="I6" i="4"/>
  <c r="G7" i="4"/>
  <c r="I7" i="4"/>
  <c r="G8" i="4"/>
  <c r="I8" i="4"/>
  <c r="G9" i="4"/>
  <c r="I9" i="4"/>
  <c r="G10" i="4"/>
  <c r="I10" i="4"/>
  <c r="G11" i="4"/>
  <c r="I11" i="4"/>
  <c r="G12" i="4"/>
  <c r="I12" i="4"/>
  <c r="G13" i="4"/>
  <c r="I13" i="4"/>
  <c r="G14" i="4"/>
  <c r="I14" i="4"/>
  <c r="G15" i="4"/>
  <c r="I15" i="4"/>
  <c r="G16" i="4"/>
  <c r="I16" i="4"/>
</calcChain>
</file>

<file path=xl/sharedStrings.xml><?xml version="1.0" encoding="utf-8"?>
<sst xmlns="http://schemas.openxmlformats.org/spreadsheetml/2006/main" count="165" uniqueCount="31">
  <si>
    <t>Days in Month</t>
  </si>
  <si>
    <t>Increments</t>
  </si>
  <si>
    <t>EATO TPZ</t>
  </si>
  <si>
    <t>EMTO TPZ</t>
  </si>
  <si>
    <t>Customer</t>
  </si>
  <si>
    <t>ELMP</t>
  </si>
  <si>
    <t>EGMP</t>
  </si>
  <si>
    <t>ENMP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</si>
  <si>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</si>
  <si>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</si>
  <si>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</si>
  <si>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</si>
  <si>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</si>
  <si>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</si>
  <si>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</si>
  <si>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</si>
  <si>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</si>
  <si>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</si>
  <si>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</si>
  <si>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</si>
  <si>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Sch 9 Rate</t>
  </si>
  <si>
    <t>Native Load</t>
  </si>
  <si>
    <t>TSR Start</t>
  </si>
  <si>
    <t>TSR Stop</t>
  </si>
  <si>
    <t>Imputed Sch 9 BLE</t>
  </si>
  <si>
    <t>MP load %</t>
  </si>
  <si>
    <t>ETTO TPZ</t>
  </si>
  <si>
    <t>ELTO TPZ</t>
  </si>
  <si>
    <t>2015 Imputed BLE - Schedule 9 Calculation</t>
  </si>
  <si>
    <t>adjusted for rounding</t>
  </si>
  <si>
    <t>ELMP and EGMP imputed BLE calcs are combined for Oct - Dec due to the merger between ELL and EGSL effective 10/1/15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</si>
</sst>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00_);\(&quot;$&quot;#,##0.0000\)"/>
    <numFmt numFmtId="165" formatCode="&quot;$&quot;#,##0.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 MT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5" fontId="3" fillId="0" borderId="0" applyProtection="0"/>
  </cellStyleXfs>
  <cellXfs count="19">
    <xf numFmtId="0" fontId="0" fillId="0" borderId="0" xfId="0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/>
    <xf numFmtId="14" fontId="0" fillId="0" borderId="1" xfId="0" applyNumberFormat="1" applyFont="1" applyFill="1" applyBorder="1"/>
    <xf numFmtId="164" fontId="0" fillId="0" borderId="1" xfId="0" applyNumberFormat="1" applyFont="1" applyFill="1" applyBorder="1" applyAlignment="1"/>
    <xf numFmtId="44" fontId="0" fillId="0" borderId="1" xfId="0" applyNumberFormat="1" applyFont="1" applyFill="1" applyBorder="1"/>
    <xf numFmtId="0" fontId="0" fillId="0" borderId="0" xfId="0" applyFont="1" applyFill="1" applyAlignment="1">
      <alignment horizontal="center"/>
    </xf>
    <xf numFmtId="0" fontId="0" fillId="2" borderId="1" xfId="0" applyFont="1" applyFill="1" applyBorder="1"/>
    <xf numFmtId="14" fontId="0" fillId="2" borderId="1" xfId="0" applyNumberFormat="1" applyFont="1" applyFill="1" applyBorder="1"/>
    <xf numFmtId="44" fontId="0" fillId="2" borderId="1" xfId="0" applyNumberFormat="1" applyFont="1" applyFill="1" applyBorder="1"/>
    <xf numFmtId="44" fontId="0" fillId="3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164" fontId="0" fillId="2" borderId="1" xfId="0" applyNumberFormat="1" applyFont="1" applyFill="1" applyBorder="1" applyAlignment="1"/>
    <xf numFmtId="0" fontId="0" fillId="0" borderId="0" xfId="0" applyFont="1" applyFill="1" applyAlignment="1">
      <alignment horizontal="center"/>
    </xf>
  </cellXfs>
  <cellStyles count="5">
    <cellStyle name="Normal" xfId="0" builtinId="0"/>
    <cellStyle name="Normal 15" xfId="2"/>
    <cellStyle name="Normal 16" xfId="3"/>
    <cellStyle name="Normal 17" xfId="1"/>
    <cellStyle name="Normal 25" xfId="4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5"/>
  <sheetViews>
    <sheetView tabSelected="1" workbookViewId="0">
      <selection activeCell="K14" sqref="K14"/>
    </sheetView>
  </sheetViews>
  <sheetFormatPr defaultRowHeight="15"/>
  <cols>
    <col min="1" max="1" width="9.140625" style="4"/>
    <col min="2" max="2" width="11" style="4" customWidth="1"/>
    <col min="3" max="3" width="13.7109375" style="9" bestFit="1" customWidth="1"/>
    <col min="4" max="4" width="15.5703125" style="4" bestFit="1" customWidth="1"/>
    <col min="5" max="5" width="10.7109375" style="4" bestFit="1" customWidth="1"/>
    <col min="6" max="6" width="12.28515625" style="4" customWidth="1"/>
    <col min="7" max="7" width="13.140625" style="4" customWidth="1"/>
    <col min="8" max="8" width="17.7109375" style="4" customWidth="1"/>
    <col min="9" max="9" width="17.42578125" style="4" customWidth="1"/>
    <col min="10" max="10" width="20.42578125" style="4" bestFit="1" customWidth="1"/>
    <col min="11" max="11" width="14.5703125" style="5" bestFit="1" customWidth="1"/>
    <col min="12" max="12" width="9.140625" style="5"/>
    <col min="13" max="13" width="15.28515625" style="5" customWidth="1"/>
    <col min="14" max="16384" width="9.140625" style="5"/>
  </cols>
  <sheetData>
    <row r="2" spans="1:10">
      <c r="B2" s="18" t="s">
        <v>28</v>
      </c>
      <c r="C2" s="18"/>
      <c r="D2" s="18"/>
      <c r="E2" s="18"/>
      <c r="F2" s="18"/>
      <c r="G2" s="18"/>
      <c r="H2" s="18"/>
      <c r="I2" s="18"/>
    </row>
    <row r="3" spans="1:10" s="4" customFormat="1">
      <c r="C3" s="9"/>
    </row>
    <row r="4" spans="1:10" s="15" customFormat="1">
      <c r="B4" s="2" t="s">
        <v>2</v>
      </c>
      <c r="C4" s="2" t="s">
        <v>0</v>
      </c>
      <c r="D4" s="2" t="s">
        <v>21</v>
      </c>
      <c r="E4" s="2" t="s">
        <v>22</v>
      </c>
      <c r="F4" s="2" t="s">
        <v>23</v>
      </c>
      <c r="G4" s="2" t="s">
        <v>1</v>
      </c>
      <c r="H4" s="2" t="s">
        <v>20</v>
      </c>
      <c r="I4" s="14" t="s">
        <v>24</v>
      </c>
    </row>
    <row r="5" spans="1:10">
      <c r="A5" s="5"/>
      <c r="B5" s="2" t="s">
        <v>8</v>
      </c>
      <c r="C5" s="2">
        <v>31</v>
      </c>
      <c r="D5" s="2">
        <v>3622.9990000000016</v>
      </c>
      <c r="E5" s="6">
        <v>41627</v>
      </c>
      <c r="F5" s="6">
        <v>52413</v>
      </c>
      <c r="G5" s="1">
        <f>ROUND((F5-E5)/365,2)</f>
        <v>29.55</v>
      </c>
      <c r="H5" s="7">
        <v>23086.762699999999</v>
      </c>
      <c r="I5" s="13">
        <f>ROUND((H5*$G5*$C5*$D5)/(Summary!$F5-Summary!$E5),2)</f>
        <v>7103788.3899999997</v>
      </c>
      <c r="J5" s="5"/>
    </row>
    <row r="6" spans="1:10">
      <c r="A6" s="5"/>
      <c r="B6" s="2" t="s">
        <v>9</v>
      </c>
      <c r="C6" s="2">
        <v>28</v>
      </c>
      <c r="D6" s="2">
        <v>3035.8010000000008</v>
      </c>
      <c r="E6" s="6">
        <v>41627</v>
      </c>
      <c r="F6" s="6">
        <v>52413</v>
      </c>
      <c r="G6" s="1">
        <f t="shared" ref="G6:G16" si="0">ROUND((F6-E6)/365,2)</f>
        <v>29.55</v>
      </c>
      <c r="H6" s="7">
        <v>23086.762699999999</v>
      </c>
      <c r="I6" s="13">
        <f>ROUND((H6*$G6*$C6*$D6)/(Summary!$F6-Summary!$E6),2)</f>
        <v>5376398.3499999996</v>
      </c>
      <c r="J6" s="5"/>
    </row>
    <row r="7" spans="1:10">
      <c r="A7" s="5"/>
      <c r="B7" s="2" t="s">
        <v>10</v>
      </c>
      <c r="C7" s="2">
        <v>31</v>
      </c>
      <c r="D7" s="2">
        <v>2859.3520000000008</v>
      </c>
      <c r="E7" s="6">
        <v>41627</v>
      </c>
      <c r="F7" s="6">
        <v>52413</v>
      </c>
      <c r="G7" s="1">
        <f t="shared" si="0"/>
        <v>29.55</v>
      </c>
      <c r="H7" s="7">
        <v>23086.762699999999</v>
      </c>
      <c r="I7" s="13">
        <f>ROUND((H7*$G7*$C7*$D7)/(Summary!$F7-Summary!$E7),2)</f>
        <v>5606468.9900000002</v>
      </c>
      <c r="J7" s="5"/>
    </row>
    <row r="8" spans="1:10">
      <c r="A8" s="5"/>
      <c r="B8" s="2" t="s">
        <v>11</v>
      </c>
      <c r="C8" s="2">
        <v>30</v>
      </c>
      <c r="D8" s="2">
        <v>2119.3710000000001</v>
      </c>
      <c r="E8" s="6">
        <v>41627</v>
      </c>
      <c r="F8" s="6">
        <v>52413</v>
      </c>
      <c r="G8" s="1">
        <f t="shared" si="0"/>
        <v>29.55</v>
      </c>
      <c r="H8" s="7">
        <v>23086.762699999999</v>
      </c>
      <c r="I8" s="13">
        <f>ROUND((H8*$G8*$C8*$D8)/(Summary!$F8-Summary!$E8),2)</f>
        <v>4021502.57</v>
      </c>
      <c r="J8" s="5"/>
    </row>
    <row r="9" spans="1:10">
      <c r="A9" s="5"/>
      <c r="B9" s="2" t="s">
        <v>12</v>
      </c>
      <c r="C9" s="2">
        <v>31</v>
      </c>
      <c r="D9" s="2">
        <v>2801.0830000000005</v>
      </c>
      <c r="E9" s="6">
        <v>41627</v>
      </c>
      <c r="F9" s="6">
        <v>52413</v>
      </c>
      <c r="G9" s="1">
        <f t="shared" si="0"/>
        <v>29.55</v>
      </c>
      <c r="H9" s="7">
        <v>23086.762699999999</v>
      </c>
      <c r="I9" s="13">
        <f>ROUND((H9*$G9*$C9*$D9)/(Summary!$F9-Summary!$E9),2)</f>
        <v>5492218.1600000001</v>
      </c>
      <c r="J9" s="5"/>
    </row>
    <row r="10" spans="1:10">
      <c r="A10" s="5"/>
      <c r="B10" s="2" t="s">
        <v>13</v>
      </c>
      <c r="C10" s="2">
        <v>30</v>
      </c>
      <c r="D10" s="2">
        <v>3759.989</v>
      </c>
      <c r="E10" s="6">
        <v>41627</v>
      </c>
      <c r="F10" s="6">
        <v>52413</v>
      </c>
      <c r="G10" s="1">
        <f t="shared" si="0"/>
        <v>29.55</v>
      </c>
      <c r="H10" s="7">
        <v>24559.2088</v>
      </c>
      <c r="I10" s="13">
        <f>ROUND((H10*$G10*$C10*$D10)/(Summary!$F10-Summary!$E10),2)</f>
        <v>7589606.6799999997</v>
      </c>
      <c r="J10" s="5"/>
    </row>
    <row r="11" spans="1:10">
      <c r="A11" s="5"/>
      <c r="B11" s="2" t="s">
        <v>14</v>
      </c>
      <c r="C11" s="2">
        <v>31</v>
      </c>
      <c r="D11" s="2">
        <v>3985.0260000000017</v>
      </c>
      <c r="E11" s="6">
        <v>41627</v>
      </c>
      <c r="F11" s="6">
        <v>52413</v>
      </c>
      <c r="G11" s="1">
        <f t="shared" si="0"/>
        <v>29.55</v>
      </c>
      <c r="H11" s="7">
        <v>24559.2088</v>
      </c>
      <c r="I11" s="13">
        <f>ROUND((H11*$G11*$C11*$D11)/(Summary!$F11-Summary!$E11),2)</f>
        <v>8311976.25</v>
      </c>
      <c r="J11" s="5"/>
    </row>
    <row r="12" spans="1:10">
      <c r="A12" s="5"/>
      <c r="B12" s="2" t="s">
        <v>15</v>
      </c>
      <c r="C12" s="2">
        <v>31</v>
      </c>
      <c r="D12" s="2">
        <v>3658.7749999999996</v>
      </c>
      <c r="E12" s="6">
        <v>41627</v>
      </c>
      <c r="F12" s="6">
        <v>52413</v>
      </c>
      <c r="G12" s="1">
        <f t="shared" si="0"/>
        <v>29.55</v>
      </c>
      <c r="H12" s="7">
        <v>24559.2088</v>
      </c>
      <c r="I12" s="13">
        <f>ROUND((H12*$G12*$C12*$D12)/(Summary!$F12-Summary!$E12),2)</f>
        <v>7631481.1799999997</v>
      </c>
      <c r="J12" s="5"/>
    </row>
    <row r="13" spans="1:10">
      <c r="A13" s="5"/>
      <c r="B13" s="2" t="s">
        <v>16</v>
      </c>
      <c r="C13" s="2">
        <v>30</v>
      </c>
      <c r="D13" s="2">
        <v>3776.2709999999984</v>
      </c>
      <c r="E13" s="6">
        <v>41627</v>
      </c>
      <c r="F13" s="6">
        <v>52413</v>
      </c>
      <c r="G13" s="1">
        <f t="shared" si="0"/>
        <v>29.55</v>
      </c>
      <c r="H13" s="7">
        <v>24559.2088</v>
      </c>
      <c r="I13" s="13">
        <f>ROUND((H13*$G13*$C13*$D13)/(Summary!$F13-Summary!$E13),2)</f>
        <v>7622472.2000000002</v>
      </c>
      <c r="J13" s="5"/>
    </row>
    <row r="14" spans="1:10">
      <c r="A14" s="5"/>
      <c r="B14" s="2" t="s">
        <v>17</v>
      </c>
      <c r="C14" s="2">
        <v>31</v>
      </c>
      <c r="D14" s="2">
        <v>2616.3799999999997</v>
      </c>
      <c r="E14" s="6">
        <v>41627</v>
      </c>
      <c r="F14" s="6">
        <v>52413</v>
      </c>
      <c r="G14" s="1">
        <f t="shared" si="0"/>
        <v>29.55</v>
      </c>
      <c r="H14" s="7">
        <v>24559.2088</v>
      </c>
      <c r="I14" s="13">
        <f>ROUND((H14*$G14*$C14*$D14)/(Summary!$F14-Summary!$E14),2)</f>
        <v>5457251.3300000001</v>
      </c>
      <c r="J14" s="5"/>
    </row>
    <row r="15" spans="1:10">
      <c r="A15" s="5"/>
      <c r="B15" s="2" t="s">
        <v>18</v>
      </c>
      <c r="C15" s="2">
        <v>30</v>
      </c>
      <c r="D15" s="2">
        <v>2069.4060000000004</v>
      </c>
      <c r="E15" s="6">
        <v>41627</v>
      </c>
      <c r="F15" s="6">
        <v>52413</v>
      </c>
      <c r="G15" s="1">
        <f t="shared" si="0"/>
        <v>29.55</v>
      </c>
      <c r="H15" s="7">
        <v>32409.717400000001</v>
      </c>
      <c r="I15" s="13">
        <f>ROUND((H15*$G15*$C15*$D15)/(Summary!$F15-Summary!$E15),2)</f>
        <v>5512381.5700000003</v>
      </c>
      <c r="J15" s="5"/>
    </row>
    <row r="16" spans="1:10">
      <c r="A16" s="5"/>
      <c r="B16" s="2" t="s">
        <v>19</v>
      </c>
      <c r="C16" s="2">
        <v>31</v>
      </c>
      <c r="D16" s="2">
        <v>2497.0449999999996</v>
      </c>
      <c r="E16" s="6">
        <v>41627</v>
      </c>
      <c r="F16" s="6">
        <v>52413</v>
      </c>
      <c r="G16" s="1">
        <f t="shared" si="0"/>
        <v>29.55</v>
      </c>
      <c r="H16" s="7">
        <v>32409.717400000001</v>
      </c>
      <c r="I16" s="13">
        <f>ROUND((H16*$G16*$C16*$D16)/(Summary!$F16-Summary!$E16),2)</f>
        <v>6873222.0700000003</v>
      </c>
      <c r="J16" s="5"/>
    </row>
    <row r="17" spans="1:16">
      <c r="A17" s="5"/>
      <c r="D17" s="9"/>
      <c r="J17" s="5"/>
    </row>
    <row r="18" spans="1:16" s="15" customFormat="1">
      <c r="B18" s="2" t="s">
        <v>26</v>
      </c>
      <c r="C18" s="2" t="s">
        <v>0</v>
      </c>
      <c r="D18" s="2" t="s">
        <v>21</v>
      </c>
      <c r="E18" s="2" t="s">
        <v>22</v>
      </c>
      <c r="F18" s="2" t="s">
        <v>23</v>
      </c>
      <c r="G18" s="2" t="s">
        <v>1</v>
      </c>
      <c r="H18" s="2" t="s">
        <v>20</v>
      </c>
      <c r="I18" s="14" t="s">
        <v>24</v>
      </c>
      <c r="N18" s="5"/>
      <c r="O18" s="5"/>
      <c r="P18" s="5"/>
    </row>
    <row r="19" spans="1:16">
      <c r="A19" s="5"/>
      <c r="B19" s="2" t="s">
        <v>8</v>
      </c>
      <c r="C19" s="2">
        <v>31</v>
      </c>
      <c r="D19" s="2">
        <v>2905.6450000000004</v>
      </c>
      <c r="E19" s="6">
        <v>41627</v>
      </c>
      <c r="F19" s="6">
        <v>52413</v>
      </c>
      <c r="G19" s="1">
        <f>ROUND((F19-E19)/365,2)</f>
        <v>29.55</v>
      </c>
      <c r="H19" s="7">
        <v>33038.919399999999</v>
      </c>
      <c r="I19" s="13">
        <f>ROUND((H19*$G19*$C19*$D19)/(Summary!$F19-Summary!$E19),2)</f>
        <v>8153182.25</v>
      </c>
      <c r="J19" s="5"/>
    </row>
    <row r="20" spans="1:16">
      <c r="A20" s="5"/>
      <c r="B20" s="2" t="s">
        <v>9</v>
      </c>
      <c r="C20" s="2">
        <v>28</v>
      </c>
      <c r="D20" s="2">
        <v>2850.1760000000004</v>
      </c>
      <c r="E20" s="6">
        <v>41627</v>
      </c>
      <c r="F20" s="6">
        <v>52413</v>
      </c>
      <c r="G20" s="1">
        <f t="shared" ref="G20:G30" si="1">ROUND((F20-E20)/365,2)</f>
        <v>29.55</v>
      </c>
      <c r="H20" s="7">
        <v>33038.919399999999</v>
      </c>
      <c r="I20" s="13">
        <f>ROUND((H20*$G20*$C20*$D20)/(Summary!$F20-Summary!$E20),2)</f>
        <v>7223582.1100000003</v>
      </c>
      <c r="J20" s="5"/>
    </row>
    <row r="21" spans="1:16">
      <c r="A21" s="5"/>
      <c r="B21" s="2" t="s">
        <v>10</v>
      </c>
      <c r="C21" s="2">
        <v>31</v>
      </c>
      <c r="D21" s="2">
        <v>2828.1169999999997</v>
      </c>
      <c r="E21" s="6">
        <v>41627</v>
      </c>
      <c r="F21" s="6">
        <v>52413</v>
      </c>
      <c r="G21" s="1">
        <f t="shared" si="1"/>
        <v>29.55</v>
      </c>
      <c r="H21" s="7">
        <v>33038.919399999999</v>
      </c>
      <c r="I21" s="13">
        <f>ROUND((H21*$G21*$C21*$D21)/(Summary!$F21-Summary!$E21),2)</f>
        <v>7935640.2199999997</v>
      </c>
      <c r="J21" s="5"/>
    </row>
    <row r="22" spans="1:16">
      <c r="A22" s="5"/>
      <c r="B22" s="2" t="s">
        <v>11</v>
      </c>
      <c r="C22" s="2">
        <v>30</v>
      </c>
      <c r="D22" s="2">
        <v>2626.2559999999994</v>
      </c>
      <c r="E22" s="6">
        <v>41627</v>
      </c>
      <c r="F22" s="6">
        <v>52413</v>
      </c>
      <c r="G22" s="1">
        <f t="shared" si="1"/>
        <v>29.55</v>
      </c>
      <c r="H22" s="7">
        <v>33038.919399999999</v>
      </c>
      <c r="I22" s="13">
        <f>ROUND((H22*$G22*$C22*$D22)/(Summary!$F22-Summary!$E22),2)</f>
        <v>7131505.4100000001</v>
      </c>
      <c r="J22" s="5"/>
    </row>
    <row r="23" spans="1:16">
      <c r="A23" s="5"/>
      <c r="B23" s="2" t="s">
        <v>12</v>
      </c>
      <c r="C23" s="2">
        <v>31</v>
      </c>
      <c r="D23" s="2">
        <v>2968.9989999999998</v>
      </c>
      <c r="E23" s="6">
        <v>41627</v>
      </c>
      <c r="F23" s="6">
        <v>52413</v>
      </c>
      <c r="G23" s="1">
        <f t="shared" si="1"/>
        <v>29.55</v>
      </c>
      <c r="H23" s="7">
        <v>33038.919399999999</v>
      </c>
      <c r="I23" s="13">
        <f>ROUND((H23*$G23*$C23*$D23)/(Summary!$F23-Summary!$E23),2)</f>
        <v>8330952.3200000003</v>
      </c>
      <c r="J23" s="5"/>
    </row>
    <row r="24" spans="1:16">
      <c r="A24" s="5"/>
      <c r="B24" s="2" t="s">
        <v>13</v>
      </c>
      <c r="C24" s="2">
        <v>30</v>
      </c>
      <c r="D24" s="2">
        <v>3292.799</v>
      </c>
      <c r="E24" s="6">
        <v>41627</v>
      </c>
      <c r="F24" s="6">
        <v>52413</v>
      </c>
      <c r="G24" s="1">
        <f t="shared" si="1"/>
        <v>29.55</v>
      </c>
      <c r="H24" s="7">
        <v>33187.224900000001</v>
      </c>
      <c r="I24" s="13">
        <f>ROUND((H24*$G24*$C24*$D24)/(Summary!$F24-Summary!$E24),2)</f>
        <v>8981616.0099999998</v>
      </c>
      <c r="J24" s="5"/>
    </row>
    <row r="25" spans="1:16">
      <c r="A25" s="5"/>
      <c r="B25" s="2" t="s">
        <v>14</v>
      </c>
      <c r="C25" s="2">
        <v>31</v>
      </c>
      <c r="D25" s="2">
        <v>3523.268</v>
      </c>
      <c r="E25" s="6">
        <v>41627</v>
      </c>
      <c r="F25" s="6">
        <v>52413</v>
      </c>
      <c r="G25" s="1">
        <f t="shared" si="1"/>
        <v>29.55</v>
      </c>
      <c r="H25" s="7">
        <v>33187.224900000001</v>
      </c>
      <c r="I25" s="13">
        <f>ROUND((H25*$G25*$C25*$D25)/(Summary!$F25-Summary!$E25),2)</f>
        <v>9930597.5299999993</v>
      </c>
      <c r="J25" s="5"/>
    </row>
    <row r="26" spans="1:16">
      <c r="A26" s="5"/>
      <c r="B26" s="2" t="s">
        <v>15</v>
      </c>
      <c r="C26" s="2">
        <v>31</v>
      </c>
      <c r="D26" s="2">
        <v>3645.3429999999994</v>
      </c>
      <c r="E26" s="6">
        <v>41627</v>
      </c>
      <c r="F26" s="6">
        <v>52413</v>
      </c>
      <c r="G26" s="1">
        <f t="shared" si="1"/>
        <v>29.55</v>
      </c>
      <c r="H26" s="7">
        <v>33187.224900000001</v>
      </c>
      <c r="I26" s="13">
        <f>ROUND((H26*$G26*$C26*$D26)/(Summary!$F26-Summary!$E26),2)</f>
        <v>10274675.15</v>
      </c>
      <c r="J26" s="5"/>
    </row>
    <row r="27" spans="1:16">
      <c r="A27" s="5"/>
      <c r="B27" s="2" t="s">
        <v>16</v>
      </c>
      <c r="C27" s="2">
        <v>30</v>
      </c>
      <c r="D27" s="2">
        <v>3137.8909999999996</v>
      </c>
      <c r="E27" s="6">
        <v>41627</v>
      </c>
      <c r="F27" s="6">
        <v>52413</v>
      </c>
      <c r="G27" s="1">
        <f t="shared" si="1"/>
        <v>29.55</v>
      </c>
      <c r="H27" s="7">
        <v>33187.224900000001</v>
      </c>
      <c r="I27" s="13">
        <f>ROUND((H27*$G27*$C27*$D27)/(Summary!$F27-Summary!$E27),2)</f>
        <v>8559080.5999999996</v>
      </c>
      <c r="J27" s="5"/>
    </row>
    <row r="28" spans="1:16">
      <c r="A28" s="5"/>
      <c r="B28" s="2" t="s">
        <v>17</v>
      </c>
      <c r="C28" s="2">
        <v>31</v>
      </c>
      <c r="D28" s="2">
        <v>3006.9290000000001</v>
      </c>
      <c r="E28" s="6">
        <v>41627</v>
      </c>
      <c r="F28" s="6">
        <v>52413</v>
      </c>
      <c r="G28" s="1">
        <f t="shared" si="1"/>
        <v>29.55</v>
      </c>
      <c r="H28" s="7">
        <v>33187.224900000001</v>
      </c>
      <c r="I28" s="13">
        <f>ROUND((H28*$G28*$C28*$D28)/(Summary!$F28-Summary!$E28),2)</f>
        <v>8475256.9700000007</v>
      </c>
      <c r="J28" s="5"/>
    </row>
    <row r="29" spans="1:16">
      <c r="A29" s="5"/>
      <c r="B29" s="2" t="s">
        <v>18</v>
      </c>
      <c r="C29" s="2">
        <v>30</v>
      </c>
      <c r="D29" s="2">
        <v>2741.2869999999998</v>
      </c>
      <c r="E29" s="6">
        <v>41627</v>
      </c>
      <c r="F29" s="6">
        <v>52413</v>
      </c>
      <c r="G29" s="1">
        <f t="shared" si="1"/>
        <v>29.55</v>
      </c>
      <c r="H29" s="7">
        <v>37709.443299999999</v>
      </c>
      <c r="I29" s="13">
        <f>ROUND((H29*$G29*$C29*$D29)/(Summary!$F29-Summary!$E29),2)</f>
        <v>8496165.2599999998</v>
      </c>
      <c r="J29" s="5"/>
    </row>
    <row r="30" spans="1:16">
      <c r="A30" s="5"/>
      <c r="B30" s="2" t="s">
        <v>19</v>
      </c>
      <c r="C30" s="2">
        <v>31</v>
      </c>
      <c r="D30" s="2">
        <v>2540.395</v>
      </c>
      <c r="E30" s="6">
        <v>41627</v>
      </c>
      <c r="F30" s="6">
        <v>52413</v>
      </c>
      <c r="G30" s="1">
        <f t="shared" si="1"/>
        <v>29.55</v>
      </c>
      <c r="H30" s="7">
        <v>37709.443299999999</v>
      </c>
      <c r="I30" s="13">
        <f>ROUND((H30*$G30*$C30*$D30)/(Summary!$F30-Summary!$E30),2)</f>
        <v>8135984.8899999997</v>
      </c>
      <c r="J30" s="5"/>
    </row>
    <row r="31" spans="1:16">
      <c r="D31" s="9"/>
      <c r="J31" s="5"/>
    </row>
    <row r="32" spans="1:16" s="15" customFormat="1">
      <c r="A32" s="9"/>
      <c r="B32" s="2" t="s">
        <v>3</v>
      </c>
      <c r="C32" s="2" t="s">
        <v>0</v>
      </c>
      <c r="D32" s="2" t="s">
        <v>21</v>
      </c>
      <c r="E32" s="2" t="s">
        <v>22</v>
      </c>
      <c r="F32" s="2" t="s">
        <v>23</v>
      </c>
      <c r="G32" s="2" t="s">
        <v>1</v>
      </c>
      <c r="H32" s="2" t="s">
        <v>20</v>
      </c>
      <c r="I32" s="14" t="s">
        <v>24</v>
      </c>
    </row>
    <row r="33" spans="1:10">
      <c r="B33" s="2" t="s">
        <v>8</v>
      </c>
      <c r="C33" s="2">
        <v>31</v>
      </c>
      <c r="D33" s="2">
        <v>2377.08</v>
      </c>
      <c r="E33" s="6">
        <v>41627</v>
      </c>
      <c r="F33" s="6">
        <v>52413</v>
      </c>
      <c r="G33" s="1">
        <f>ROUND((F33-E33)/365,2)</f>
        <v>29.55</v>
      </c>
      <c r="H33" s="7">
        <v>38058.050499999998</v>
      </c>
      <c r="I33" s="13">
        <f>ROUND((H33*$G33*$C33*$D33)/(Summary!$F33-Summary!$E33),2)</f>
        <v>7683323.1500000004</v>
      </c>
      <c r="J33" s="5"/>
    </row>
    <row r="34" spans="1:10">
      <c r="B34" s="2" t="s">
        <v>9</v>
      </c>
      <c r="C34" s="2">
        <v>28</v>
      </c>
      <c r="D34" s="2">
        <v>2114.4839999999999</v>
      </c>
      <c r="E34" s="6">
        <v>41627</v>
      </c>
      <c r="F34" s="6">
        <v>52413</v>
      </c>
      <c r="G34" s="1">
        <f t="shared" ref="G34:G44" si="2">ROUND((F34-E34)/365,2)</f>
        <v>29.55</v>
      </c>
      <c r="H34" s="7">
        <v>38058.050499999998</v>
      </c>
      <c r="I34" s="13">
        <f>ROUND((H34*$G34*$C34*$D34)/(Summary!$F34-Summary!$E34),2)</f>
        <v>6173138.7999999998</v>
      </c>
      <c r="J34" s="5"/>
    </row>
    <row r="35" spans="1:10">
      <c r="B35" s="2" t="s">
        <v>10</v>
      </c>
      <c r="C35" s="2">
        <v>31</v>
      </c>
      <c r="D35" s="2">
        <v>2176.556</v>
      </c>
      <c r="E35" s="6">
        <v>41627</v>
      </c>
      <c r="F35" s="6">
        <v>52413</v>
      </c>
      <c r="G35" s="1">
        <f t="shared" si="2"/>
        <v>29.55</v>
      </c>
      <c r="H35" s="7">
        <v>38058.050499999998</v>
      </c>
      <c r="I35" s="13">
        <f>ROUND((H35*$G35*$C35*$D35)/(Summary!$F35-Summary!$E35),2)</f>
        <v>7035178.9100000001</v>
      </c>
      <c r="J35" s="5"/>
    </row>
    <row r="36" spans="1:10">
      <c r="B36" s="2" t="s">
        <v>11</v>
      </c>
      <c r="C36" s="2">
        <v>30</v>
      </c>
      <c r="D36" s="2">
        <v>1881.521</v>
      </c>
      <c r="E36" s="6">
        <v>41627</v>
      </c>
      <c r="F36" s="6">
        <v>52413</v>
      </c>
      <c r="G36" s="1">
        <f t="shared" si="2"/>
        <v>29.55</v>
      </c>
      <c r="H36" s="7">
        <v>38058.050499999998</v>
      </c>
      <c r="I36" s="13">
        <f>ROUND((H36*$G36*$C36*$D36)/(Summary!$F36-Summary!$E36),2)</f>
        <v>5885372.1799999997</v>
      </c>
      <c r="J36" s="5"/>
    </row>
    <row r="37" spans="1:10">
      <c r="B37" s="2" t="s">
        <v>12</v>
      </c>
      <c r="C37" s="2">
        <v>31</v>
      </c>
      <c r="D37" s="2">
        <v>2217.77</v>
      </c>
      <c r="E37" s="6">
        <v>41627</v>
      </c>
      <c r="F37" s="6">
        <v>52413</v>
      </c>
      <c r="G37" s="1">
        <f t="shared" si="2"/>
        <v>29.55</v>
      </c>
      <c r="H37" s="7">
        <v>38058.050499999998</v>
      </c>
      <c r="I37" s="13">
        <f>ROUND((H37*$G37*$C37*$D37)/(Summary!$F37-Summary!$E37),2)</f>
        <v>7168392.9800000004</v>
      </c>
      <c r="J37" s="5"/>
    </row>
    <row r="38" spans="1:10">
      <c r="B38" s="2" t="s">
        <v>13</v>
      </c>
      <c r="C38" s="2">
        <v>30</v>
      </c>
      <c r="D38" s="2">
        <v>2916.9669999999996</v>
      </c>
      <c r="E38" s="6">
        <v>41627</v>
      </c>
      <c r="F38" s="6">
        <v>52413</v>
      </c>
      <c r="G38" s="1">
        <f t="shared" si="2"/>
        <v>29.55</v>
      </c>
      <c r="H38" s="7">
        <v>38158.376199999999</v>
      </c>
      <c r="I38" s="13">
        <f>ROUND((H38*$G38*$C38*$D38)/(Summary!$F38-Summary!$E38),2)</f>
        <v>9148285.8300000001</v>
      </c>
      <c r="J38" s="5"/>
    </row>
    <row r="39" spans="1:10">
      <c r="B39" s="2" t="s">
        <v>14</v>
      </c>
      <c r="C39" s="2">
        <v>31</v>
      </c>
      <c r="D39" s="2">
        <v>3058.806</v>
      </c>
      <c r="E39" s="6">
        <v>41627</v>
      </c>
      <c r="F39" s="6">
        <v>52413</v>
      </c>
      <c r="G39" s="1">
        <f t="shared" si="2"/>
        <v>29.55</v>
      </c>
      <c r="H39" s="7">
        <v>38158.376199999999</v>
      </c>
      <c r="I39" s="13">
        <f>ROUND((H39*$G39*$C39*$D39)/(Summary!$F39-Summary!$E39),2)</f>
        <v>9912896.7300000004</v>
      </c>
      <c r="J39" s="5"/>
    </row>
    <row r="40" spans="1:10">
      <c r="B40" s="2" t="s">
        <v>15</v>
      </c>
      <c r="C40" s="2">
        <v>31</v>
      </c>
      <c r="D40" s="2">
        <v>3054.7809999999995</v>
      </c>
      <c r="E40" s="6">
        <v>41627</v>
      </c>
      <c r="F40" s="6">
        <v>52413</v>
      </c>
      <c r="G40" s="1">
        <f t="shared" si="2"/>
        <v>29.55</v>
      </c>
      <c r="H40" s="7">
        <v>38158.376199999999</v>
      </c>
      <c r="I40" s="13">
        <f>ROUND((H40*$G40*$C40*$D40)/(Summary!$F40-Summary!$E40),2)</f>
        <v>9899852.6199999992</v>
      </c>
      <c r="J40" s="5"/>
    </row>
    <row r="41" spans="1:10">
      <c r="B41" s="2" t="s">
        <v>16</v>
      </c>
      <c r="C41" s="2">
        <v>30</v>
      </c>
      <c r="D41" s="2">
        <v>2688.7560000000003</v>
      </c>
      <c r="E41" s="6">
        <v>41627</v>
      </c>
      <c r="F41" s="6">
        <v>52413</v>
      </c>
      <c r="G41" s="1">
        <f t="shared" si="2"/>
        <v>29.55</v>
      </c>
      <c r="H41" s="7">
        <v>38158.376199999999</v>
      </c>
      <c r="I41" s="13">
        <f>ROUND((H41*$G41*$C41*$D41)/(Summary!$F41-Summary!$E41),2)</f>
        <v>8432563.1400000006</v>
      </c>
      <c r="J41" s="5"/>
    </row>
    <row r="42" spans="1:10">
      <c r="B42" s="2" t="s">
        <v>17</v>
      </c>
      <c r="C42" s="2">
        <v>31</v>
      </c>
      <c r="D42" s="2">
        <v>2133.395</v>
      </c>
      <c r="E42" s="6">
        <v>41627</v>
      </c>
      <c r="F42" s="6">
        <v>52413</v>
      </c>
      <c r="G42" s="1">
        <f t="shared" si="2"/>
        <v>29.55</v>
      </c>
      <c r="H42" s="7">
        <v>38158.376199999999</v>
      </c>
      <c r="I42" s="13">
        <f>ROUND((H42*$G42*$C42*$D42)/(Summary!$F42-Summary!$E42),2)</f>
        <v>6913849.5</v>
      </c>
      <c r="J42" s="5"/>
    </row>
    <row r="43" spans="1:10">
      <c r="B43" s="2" t="s">
        <v>18</v>
      </c>
      <c r="C43" s="2">
        <v>30</v>
      </c>
      <c r="D43" s="2">
        <v>1707.509</v>
      </c>
      <c r="E43" s="6">
        <v>41627</v>
      </c>
      <c r="F43" s="6">
        <v>52413</v>
      </c>
      <c r="G43" s="1">
        <f t="shared" si="2"/>
        <v>29.55</v>
      </c>
      <c r="H43" s="7">
        <v>37203.626799999998</v>
      </c>
      <c r="I43" s="13">
        <f>ROUND((H43*$G43*$C43*$D43)/(Summary!$F43-Summary!$E43),2)</f>
        <v>5221155.22</v>
      </c>
      <c r="J43" s="5"/>
    </row>
    <row r="44" spans="1:10">
      <c r="B44" s="2" t="s">
        <v>19</v>
      </c>
      <c r="C44" s="2">
        <v>31</v>
      </c>
      <c r="D44" s="2">
        <v>1727.5729999999999</v>
      </c>
      <c r="E44" s="6">
        <v>41627</v>
      </c>
      <c r="F44" s="6">
        <v>52413</v>
      </c>
      <c r="G44" s="1">
        <f t="shared" si="2"/>
        <v>29.55</v>
      </c>
      <c r="H44" s="7">
        <v>37203.626799999998</v>
      </c>
      <c r="I44" s="13">
        <f>ROUND((H44*$G44*$C44*$D44)/(Summary!$F44-Summary!$E44),2)</f>
        <v>5458589.6900000004</v>
      </c>
      <c r="J44" s="5"/>
    </row>
    <row r="45" spans="1:10">
      <c r="D45" s="9"/>
      <c r="J45" s="5"/>
    </row>
    <row r="46" spans="1:10" s="15" customFormat="1">
      <c r="B46" s="3" t="s">
        <v>27</v>
      </c>
      <c r="C46" s="3" t="s">
        <v>0</v>
      </c>
      <c r="D46" s="3" t="s">
        <v>21</v>
      </c>
      <c r="E46" s="3" t="s">
        <v>22</v>
      </c>
      <c r="F46" s="3" t="s">
        <v>23</v>
      </c>
      <c r="G46" s="3" t="s">
        <v>1</v>
      </c>
      <c r="H46" s="3" t="s">
        <v>20</v>
      </c>
      <c r="I46" s="3" t="s">
        <v>24</v>
      </c>
    </row>
    <row r="47" spans="1:10">
      <c r="A47" s="5"/>
      <c r="B47" s="3" t="s">
        <v>8</v>
      </c>
      <c r="C47" s="3">
        <v>31</v>
      </c>
      <c r="D47" s="3">
        <v>9629.2489999999998</v>
      </c>
      <c r="E47" s="11">
        <v>41627</v>
      </c>
      <c r="F47" s="11">
        <v>52413</v>
      </c>
      <c r="G47" s="10">
        <f>ROUND((F47-E47)/365,2)</f>
        <v>29.55</v>
      </c>
      <c r="H47" s="17">
        <v>23532.1587</v>
      </c>
      <c r="I47" s="12">
        <f>ROUND((H47*$G47*$C47*$D47)/(Summary!$F47-Summary!$E47),2)</f>
        <v>19244779.920000002</v>
      </c>
      <c r="J47" s="5"/>
    </row>
    <row r="48" spans="1:10">
      <c r="A48" s="5"/>
      <c r="B48" s="3" t="s">
        <v>9</v>
      </c>
      <c r="C48" s="3">
        <v>28</v>
      </c>
      <c r="D48" s="3">
        <v>8605.7340000000004</v>
      </c>
      <c r="E48" s="11">
        <v>41627</v>
      </c>
      <c r="F48" s="11">
        <v>52413</v>
      </c>
      <c r="G48" s="10">
        <f t="shared" ref="G48:G58" si="3">ROUND((F48-E48)/365,2)</f>
        <v>29.55</v>
      </c>
      <c r="H48" s="17">
        <v>23532.1587</v>
      </c>
      <c r="I48" s="12">
        <f>ROUND((H48*$G48*$C48*$D48)/(Summary!$F48-Summary!$E48),2)</f>
        <v>15534768.550000001</v>
      </c>
      <c r="J48" s="5"/>
    </row>
    <row r="49" spans="1:10">
      <c r="A49" s="5"/>
      <c r="B49" s="3" t="s">
        <v>10</v>
      </c>
      <c r="C49" s="3">
        <v>31</v>
      </c>
      <c r="D49" s="3">
        <v>9262.1960000000017</v>
      </c>
      <c r="E49" s="11">
        <v>41627</v>
      </c>
      <c r="F49" s="11">
        <v>52413</v>
      </c>
      <c r="G49" s="10">
        <f t="shared" si="3"/>
        <v>29.55</v>
      </c>
      <c r="H49" s="17">
        <v>23532.1587</v>
      </c>
      <c r="I49" s="12">
        <f>ROUND((H49*$G49*$C49*$D49)/(Summary!$F49-Summary!$E49),2)</f>
        <v>18511196.829999998</v>
      </c>
      <c r="J49" s="5"/>
    </row>
    <row r="50" spans="1:10">
      <c r="A50" s="5"/>
      <c r="B50" s="3" t="s">
        <v>11</v>
      </c>
      <c r="C50" s="3">
        <v>30</v>
      </c>
      <c r="D50" s="3">
        <v>8275.8769999999986</v>
      </c>
      <c r="E50" s="11">
        <v>41627</v>
      </c>
      <c r="F50" s="11">
        <v>52413</v>
      </c>
      <c r="G50" s="10">
        <f t="shared" si="3"/>
        <v>29.55</v>
      </c>
      <c r="H50" s="17">
        <v>23532.1587</v>
      </c>
      <c r="I50" s="12">
        <f>ROUND((H50*$G50*$C50*$D50)/(Summary!$F50-Summary!$E50),2)</f>
        <v>16006416.74</v>
      </c>
      <c r="J50" s="5"/>
    </row>
    <row r="51" spans="1:10">
      <c r="A51" s="5"/>
      <c r="B51" s="3" t="s">
        <v>12</v>
      </c>
      <c r="C51" s="3">
        <v>31</v>
      </c>
      <c r="D51" s="3">
        <v>9276.8410000000003</v>
      </c>
      <c r="E51" s="11">
        <v>41627</v>
      </c>
      <c r="F51" s="11">
        <v>52413</v>
      </c>
      <c r="G51" s="10">
        <f t="shared" si="3"/>
        <v>29.55</v>
      </c>
      <c r="H51" s="17">
        <v>23532.1587</v>
      </c>
      <c r="I51" s="12">
        <f>ROUND((H51*$G51*$C51*$D51)/(Summary!$F51-Summary!$E51),2)</f>
        <v>18540465.969999999</v>
      </c>
      <c r="J51" s="5"/>
    </row>
    <row r="52" spans="1:10">
      <c r="A52" s="5"/>
      <c r="B52" s="3" t="s">
        <v>13</v>
      </c>
      <c r="C52" s="3">
        <v>30</v>
      </c>
      <c r="D52" s="3">
        <v>10244.466</v>
      </c>
      <c r="E52" s="11">
        <v>41627</v>
      </c>
      <c r="F52" s="11">
        <v>52413</v>
      </c>
      <c r="G52" s="10">
        <f t="shared" si="3"/>
        <v>29.55</v>
      </c>
      <c r="H52" s="17">
        <v>23549.7202</v>
      </c>
      <c r="I52" s="12">
        <f>ROUND((H52*$G52*$C52*$D52)/(Summary!$F52-Summary!$E52),2)</f>
        <v>19828661.59</v>
      </c>
      <c r="J52" s="5"/>
    </row>
    <row r="53" spans="1:10">
      <c r="A53" s="5"/>
      <c r="B53" s="3" t="s">
        <v>14</v>
      </c>
      <c r="C53" s="3">
        <v>31</v>
      </c>
      <c r="D53" s="3">
        <v>10762.909</v>
      </c>
      <c r="E53" s="11">
        <v>41627</v>
      </c>
      <c r="F53" s="11">
        <v>52413</v>
      </c>
      <c r="G53" s="10">
        <f t="shared" si="3"/>
        <v>29.55</v>
      </c>
      <c r="H53" s="17">
        <v>23549.7202</v>
      </c>
      <c r="I53" s="12">
        <f>ROUND((H53*$G53*$C53*$D53)/(Summary!$F53-Summary!$E53),2)</f>
        <v>21526537.649999999</v>
      </c>
      <c r="J53" s="5"/>
    </row>
    <row r="54" spans="1:10">
      <c r="A54" s="5"/>
      <c r="B54" s="3" t="s">
        <v>15</v>
      </c>
      <c r="C54" s="3">
        <v>31</v>
      </c>
      <c r="D54" s="3">
        <v>11187.652000000002</v>
      </c>
      <c r="E54" s="11">
        <v>41627</v>
      </c>
      <c r="F54" s="11">
        <v>52413</v>
      </c>
      <c r="G54" s="10">
        <f t="shared" si="3"/>
        <v>29.55</v>
      </c>
      <c r="H54" s="17">
        <v>23549.7202</v>
      </c>
      <c r="I54" s="12">
        <f>ROUND((H54*$G54*$C54*$D54)/(Summary!$F54-Summary!$E54),2)</f>
        <v>22376052.050000001</v>
      </c>
      <c r="J54" s="5"/>
    </row>
    <row r="55" spans="1:10">
      <c r="A55" s="5"/>
      <c r="B55" s="3" t="s">
        <v>16</v>
      </c>
      <c r="C55" s="3">
        <v>30</v>
      </c>
      <c r="D55" s="3">
        <v>9806.3989999999976</v>
      </c>
      <c r="E55" s="11">
        <v>41627</v>
      </c>
      <c r="F55" s="11">
        <v>52413</v>
      </c>
      <c r="G55" s="10">
        <f t="shared" si="3"/>
        <v>29.55</v>
      </c>
      <c r="H55" s="17">
        <v>23549.7202</v>
      </c>
      <c r="I55" s="12">
        <f>ROUND((H55*$G55*$C55*$D55)/(Summary!$F55-Summary!$E55),2)</f>
        <v>18980761.640000001</v>
      </c>
      <c r="J55" s="5"/>
    </row>
    <row r="56" spans="1:10">
      <c r="A56" s="5"/>
      <c r="B56" s="3" t="s">
        <v>17</v>
      </c>
      <c r="C56" s="3">
        <v>31</v>
      </c>
      <c r="D56" s="3">
        <v>8756.7710000000006</v>
      </c>
      <c r="E56" s="11">
        <v>41627</v>
      </c>
      <c r="F56" s="11">
        <v>52413</v>
      </c>
      <c r="G56" s="10">
        <f t="shared" si="3"/>
        <v>29.55</v>
      </c>
      <c r="H56" s="17">
        <v>23549.7202</v>
      </c>
      <c r="I56" s="12">
        <f>ROUND((H56*$G56*$C56*$D56)/(Summary!$F56-Summary!$E56),2)</f>
        <v>17514127.510000002</v>
      </c>
      <c r="J56" s="5"/>
    </row>
    <row r="57" spans="1:10">
      <c r="A57" s="5"/>
      <c r="B57" s="3" t="s">
        <v>18</v>
      </c>
      <c r="C57" s="3">
        <v>30</v>
      </c>
      <c r="D57" s="3">
        <v>8145.5829999999996</v>
      </c>
      <c r="E57" s="11">
        <v>41627</v>
      </c>
      <c r="F57" s="11">
        <v>52413</v>
      </c>
      <c r="G57" s="10">
        <f t="shared" si="3"/>
        <v>29.55</v>
      </c>
      <c r="H57" s="17">
        <v>26699.132799999999</v>
      </c>
      <c r="I57" s="12">
        <f>ROUND((H57*$G57*$C57*$D57)/(Summary!$F57-Summary!$E57),2)</f>
        <v>17874654.370000001</v>
      </c>
      <c r="J57" s="5"/>
    </row>
    <row r="58" spans="1:10">
      <c r="A58" s="5"/>
      <c r="B58" s="3" t="s">
        <v>19</v>
      </c>
      <c r="C58" s="3">
        <v>31</v>
      </c>
      <c r="D58" s="3">
        <v>7657.6010000000006</v>
      </c>
      <c r="E58" s="11">
        <v>41627</v>
      </c>
      <c r="F58" s="11">
        <v>52413</v>
      </c>
      <c r="G58" s="10">
        <f t="shared" si="3"/>
        <v>29.55</v>
      </c>
      <c r="H58" s="17">
        <v>26699.132799999999</v>
      </c>
      <c r="I58" s="12">
        <f>ROUND((H58*$G58*$C58*$D58)/(Summary!$F58-Summary!$E58),2)</f>
        <v>17363955.02</v>
      </c>
      <c r="J58" s="5"/>
    </row>
    <row r="59" spans="1:10">
      <c r="A59" s="5"/>
      <c r="D59" s="9"/>
      <c r="J59" s="5"/>
    </row>
    <row r="60" spans="1:10">
      <c r="A60" s="5"/>
      <c r="B60" t="s">
        <v>30</v>
      </c>
      <c r="C60" s="16"/>
      <c r="D60" s="16"/>
      <c r="J60" s="5"/>
    </row>
    <row r="61" spans="1:10">
      <c r="A61" s="5"/>
      <c r="B61"/>
      <c r="C61" s="16"/>
      <c r="D61" s="16"/>
      <c r="J61" s="5"/>
    </row>
    <row r="62" spans="1:10">
      <c r="A62" s="5"/>
      <c r="B62" s="5"/>
      <c r="D62" s="9"/>
      <c r="F62" s="2" t="s">
        <v>4</v>
      </c>
      <c r="G62" s="1"/>
      <c r="H62" s="2" t="s">
        <v>25</v>
      </c>
      <c r="I62" s="14" t="s">
        <v>24</v>
      </c>
      <c r="J62" s="5"/>
    </row>
    <row r="63" spans="1:10">
      <c r="A63" s="5"/>
      <c r="D63" s="9"/>
      <c r="F63" s="1" t="s">
        <v>5</v>
      </c>
      <c r="G63" s="2" t="s">
        <v>8</v>
      </c>
      <c r="H63" s="1">
        <v>0.53811216222573532</v>
      </c>
      <c r="I63" s="13">
        <f>ROUND(I47*H63,2)</f>
        <v>10355850.130000001</v>
      </c>
    </row>
    <row r="64" spans="1:10">
      <c r="A64" s="5"/>
      <c r="D64" s="9"/>
      <c r="F64" s="1" t="s">
        <v>5</v>
      </c>
      <c r="G64" s="2" t="s">
        <v>9</v>
      </c>
      <c r="H64" s="1">
        <v>0.5387560201140309</v>
      </c>
      <c r="I64" s="13">
        <f>ROUND(I48*H64,2)-0.01</f>
        <v>8369450.0700000003</v>
      </c>
      <c r="J64" s="4" t="s">
        <v>29</v>
      </c>
    </row>
    <row r="65" spans="1:10">
      <c r="A65" s="5"/>
      <c r="D65" s="9"/>
      <c r="F65" s="1" t="s">
        <v>5</v>
      </c>
      <c r="G65" s="2" t="s">
        <v>10</v>
      </c>
      <c r="H65" s="1">
        <v>0.52826748645785504</v>
      </c>
      <c r="I65" s="13">
        <f>ROUND(I49*H65,2)+0.01</f>
        <v>9778863.4299999997</v>
      </c>
      <c r="J65" s="4" t="s">
        <v>29</v>
      </c>
    </row>
    <row r="66" spans="1:10">
      <c r="A66" s="5"/>
      <c r="D66" s="9"/>
      <c r="F66" s="1" t="s">
        <v>5</v>
      </c>
      <c r="G66" s="2" t="s">
        <v>11</v>
      </c>
      <c r="H66" s="1">
        <v>0.51138362737870557</v>
      </c>
      <c r="I66" s="13">
        <f t="shared" ref="I66:I74" si="4">ROUND(I50*H66,2)</f>
        <v>8185419.4500000002</v>
      </c>
      <c r="J66" s="5"/>
    </row>
    <row r="67" spans="1:10">
      <c r="A67" s="5"/>
      <c r="D67" s="9"/>
      <c r="F67" s="1" t="s">
        <v>5</v>
      </c>
      <c r="G67" s="2" t="s">
        <v>12</v>
      </c>
      <c r="H67" s="1">
        <v>0.52846178995630089</v>
      </c>
      <c r="I67" s="13">
        <f t="shared" si="4"/>
        <v>9797927.8300000001</v>
      </c>
      <c r="J67" s="5"/>
    </row>
    <row r="68" spans="1:10">
      <c r="A68" s="5"/>
      <c r="D68" s="9"/>
      <c r="F68" s="1" t="s">
        <v>5</v>
      </c>
      <c r="G68" s="2" t="s">
        <v>13</v>
      </c>
      <c r="H68" s="1">
        <v>0.51743185052300422</v>
      </c>
      <c r="I68" s="13">
        <f t="shared" si="4"/>
        <v>10259981.060000001</v>
      </c>
      <c r="J68" s="5"/>
    </row>
    <row r="69" spans="1:10">
      <c r="A69" s="5"/>
      <c r="D69" s="9"/>
      <c r="F69" s="1" t="s">
        <v>5</v>
      </c>
      <c r="G69" s="2" t="s">
        <v>14</v>
      </c>
      <c r="H69" s="1">
        <v>0.52037808737396174</v>
      </c>
      <c r="I69" s="13">
        <f t="shared" si="4"/>
        <v>11201938.49</v>
      </c>
      <c r="J69" s="5"/>
    </row>
    <row r="70" spans="1:10">
      <c r="A70" s="5"/>
      <c r="D70" s="9"/>
      <c r="F70" s="1" t="s">
        <v>5</v>
      </c>
      <c r="G70" s="2" t="s">
        <v>15</v>
      </c>
      <c r="H70" s="1">
        <v>0.50425191988452966</v>
      </c>
      <c r="I70" s="13">
        <f t="shared" si="4"/>
        <v>11283167.210000001</v>
      </c>
      <c r="J70" s="5"/>
    </row>
    <row r="71" spans="1:10">
      <c r="A71" s="5"/>
      <c r="D71" s="9"/>
      <c r="F71" s="1" t="s">
        <v>5</v>
      </c>
      <c r="G71" s="2" t="s">
        <v>16</v>
      </c>
      <c r="H71" s="1">
        <v>0.51688198695566034</v>
      </c>
      <c r="I71" s="13">
        <f t="shared" si="4"/>
        <v>9810813.7899999991</v>
      </c>
    </row>
    <row r="72" spans="1:10">
      <c r="A72" s="5"/>
      <c r="D72" s="9"/>
      <c r="F72" s="1" t="s">
        <v>5</v>
      </c>
      <c r="G72" s="2" t="s">
        <v>17</v>
      </c>
      <c r="H72" s="1">
        <v>0.89607493447070841</v>
      </c>
      <c r="I72" s="13">
        <f t="shared" si="4"/>
        <v>15693970.66</v>
      </c>
      <c r="J72" s="5"/>
    </row>
    <row r="73" spans="1:10">
      <c r="A73" s="5"/>
      <c r="D73" s="9"/>
      <c r="F73" s="1" t="s">
        <v>5</v>
      </c>
      <c r="G73" s="2" t="s">
        <v>18</v>
      </c>
      <c r="H73" s="1">
        <v>0.89155889762586671</v>
      </c>
      <c r="I73" s="13">
        <f t="shared" si="4"/>
        <v>15936307.15</v>
      </c>
      <c r="J73" s="5"/>
    </row>
    <row r="74" spans="1:10">
      <c r="A74" s="5"/>
      <c r="D74" s="9"/>
      <c r="F74" s="1" t="s">
        <v>5</v>
      </c>
      <c r="G74" s="2" t="s">
        <v>19</v>
      </c>
      <c r="H74" s="1">
        <v>0.90252887294597872</v>
      </c>
      <c r="I74" s="13">
        <f t="shared" si="4"/>
        <v>15671470.75</v>
      </c>
      <c r="J74" s="5"/>
    </row>
    <row r="75" spans="1:10">
      <c r="A75" s="5"/>
      <c r="D75" s="9"/>
      <c r="F75" s="1"/>
      <c r="G75" s="1"/>
      <c r="H75" s="1"/>
      <c r="I75" s="8"/>
      <c r="J75" s="5"/>
    </row>
    <row r="76" spans="1:10">
      <c r="A76" s="5"/>
      <c r="D76" s="9"/>
      <c r="F76" s="2" t="s">
        <v>4</v>
      </c>
      <c r="G76" s="1"/>
      <c r="H76" s="2" t="s">
        <v>25</v>
      </c>
      <c r="I76" s="14" t="s">
        <v>24</v>
      </c>
      <c r="J76" s="5"/>
    </row>
    <row r="77" spans="1:10">
      <c r="A77" s="5"/>
      <c r="D77" s="9"/>
      <c r="F77" s="1" t="s">
        <v>6</v>
      </c>
      <c r="G77" s="2" t="s">
        <v>8</v>
      </c>
      <c r="H77" s="1">
        <v>0.36306912408226227</v>
      </c>
      <c r="I77" s="13">
        <f t="shared" ref="I77:I88" si="5">ROUND(I47*H77,2)</f>
        <v>6987185.3899999997</v>
      </c>
      <c r="J77" s="5"/>
    </row>
    <row r="78" spans="1:10">
      <c r="A78" s="5"/>
      <c r="D78" s="9"/>
      <c r="F78" s="1" t="s">
        <v>6</v>
      </c>
      <c r="G78" s="2" t="s">
        <v>9</v>
      </c>
      <c r="H78" s="1">
        <v>0.36264809021519839</v>
      </c>
      <c r="I78" s="13">
        <f t="shared" si="5"/>
        <v>5633654.1500000004</v>
      </c>
      <c r="J78" s="5"/>
    </row>
    <row r="79" spans="1:10">
      <c r="A79" s="5"/>
      <c r="D79" s="9"/>
      <c r="F79" s="1" t="s">
        <v>6</v>
      </c>
      <c r="G79" s="2" t="s">
        <v>10</v>
      </c>
      <c r="H79" s="1">
        <v>0.37412823049738952</v>
      </c>
      <c r="I79" s="13">
        <f t="shared" si="5"/>
        <v>6925561.3099999996</v>
      </c>
      <c r="J79" s="5"/>
    </row>
    <row r="80" spans="1:10">
      <c r="A80" s="5"/>
      <c r="D80" s="9"/>
      <c r="F80" s="1" t="s">
        <v>6</v>
      </c>
      <c r="G80" s="2" t="s">
        <v>11</v>
      </c>
      <c r="H80" s="1">
        <v>0.39453933401861824</v>
      </c>
      <c r="I80" s="13">
        <f t="shared" si="5"/>
        <v>6315161</v>
      </c>
      <c r="J80" s="5"/>
    </row>
    <row r="81" spans="1:10">
      <c r="A81" s="5"/>
      <c r="D81" s="9"/>
      <c r="F81" s="1" t="s">
        <v>6</v>
      </c>
      <c r="G81" s="2" t="s">
        <v>12</v>
      </c>
      <c r="H81" s="1">
        <v>0.37731971476066045</v>
      </c>
      <c r="I81" s="13">
        <f t="shared" si="5"/>
        <v>6995683.3300000001</v>
      </c>
      <c r="J81" s="5"/>
    </row>
    <row r="82" spans="1:10">
      <c r="A82" s="5"/>
      <c r="D82" s="9"/>
      <c r="F82" s="1" t="s">
        <v>6</v>
      </c>
      <c r="G82" s="2" t="s">
        <v>13</v>
      </c>
      <c r="H82" s="1">
        <v>0.38486027480592938</v>
      </c>
      <c r="I82" s="13">
        <f t="shared" si="5"/>
        <v>7631264.1500000004</v>
      </c>
      <c r="J82" s="5"/>
    </row>
    <row r="83" spans="1:10">
      <c r="A83" s="5"/>
      <c r="D83" s="9"/>
      <c r="F83" s="1" t="s">
        <v>6</v>
      </c>
      <c r="G83" s="2" t="s">
        <v>14</v>
      </c>
      <c r="H83" s="1">
        <v>0.3808086642746864</v>
      </c>
      <c r="I83" s="13">
        <f t="shared" si="5"/>
        <v>8197492.0499999998</v>
      </c>
      <c r="J83" s="5"/>
    </row>
    <row r="84" spans="1:10">
      <c r="A84" s="5"/>
      <c r="D84" s="9"/>
      <c r="F84" s="1" t="s">
        <v>6</v>
      </c>
      <c r="G84" s="2" t="s">
        <v>15</v>
      </c>
      <c r="H84" s="1">
        <v>0.38220888529603886</v>
      </c>
      <c r="I84" s="13">
        <f t="shared" si="5"/>
        <v>8552325.9100000001</v>
      </c>
      <c r="J84" s="5"/>
    </row>
    <row r="85" spans="1:10">
      <c r="A85" s="5"/>
      <c r="D85" s="9"/>
      <c r="F85" s="1" t="s">
        <v>6</v>
      </c>
      <c r="G85" s="2" t="s">
        <v>16</v>
      </c>
      <c r="H85" s="1">
        <v>0.37567225237316992</v>
      </c>
      <c r="I85" s="13">
        <f t="shared" si="5"/>
        <v>7130545.4800000004</v>
      </c>
      <c r="J85" s="5"/>
    </row>
    <row r="86" spans="1:10">
      <c r="A86" s="5"/>
      <c r="D86" s="9"/>
      <c r="F86" s="10" t="s">
        <v>6</v>
      </c>
      <c r="G86" s="3" t="s">
        <v>17</v>
      </c>
      <c r="H86" s="10"/>
      <c r="I86" s="12">
        <f t="shared" si="5"/>
        <v>0</v>
      </c>
      <c r="J86" s="5"/>
    </row>
    <row r="87" spans="1:10">
      <c r="A87" s="5"/>
      <c r="D87" s="9"/>
      <c r="F87" s="10" t="s">
        <v>6</v>
      </c>
      <c r="G87" s="3" t="s">
        <v>18</v>
      </c>
      <c r="H87" s="10"/>
      <c r="I87" s="12">
        <f t="shared" si="5"/>
        <v>0</v>
      </c>
      <c r="J87" s="5"/>
    </row>
    <row r="88" spans="1:10">
      <c r="A88" s="5"/>
      <c r="D88" s="9"/>
      <c r="F88" s="10" t="s">
        <v>6</v>
      </c>
      <c r="G88" s="3" t="s">
        <v>19</v>
      </c>
      <c r="H88" s="10"/>
      <c r="I88" s="12">
        <f t="shared" si="5"/>
        <v>0</v>
      </c>
      <c r="J88" s="5"/>
    </row>
    <row r="89" spans="1:10">
      <c r="A89" s="5"/>
      <c r="D89" s="9"/>
      <c r="F89" s="1"/>
      <c r="G89" s="1"/>
      <c r="H89" s="1"/>
      <c r="I89" s="8"/>
      <c r="J89" s="5"/>
    </row>
    <row r="90" spans="1:10">
      <c r="A90" s="5"/>
      <c r="D90" s="9"/>
      <c r="F90" s="2" t="s">
        <v>4</v>
      </c>
      <c r="G90" s="1"/>
      <c r="H90" s="2" t="s">
        <v>25</v>
      </c>
      <c r="I90" s="14" t="s">
        <v>24</v>
      </c>
      <c r="J90" s="5"/>
    </row>
    <row r="91" spans="1:10">
      <c r="A91" s="5"/>
      <c r="D91" s="9"/>
      <c r="F91" s="1" t="s">
        <v>7</v>
      </c>
      <c r="G91" s="2" t="s">
        <v>8</v>
      </c>
      <c r="H91" s="1">
        <v>9.8818713692002375E-2</v>
      </c>
      <c r="I91" s="13">
        <f t="shared" ref="I91:I102" si="6">ROUND(I47*H91,2)</f>
        <v>1901744.4</v>
      </c>
      <c r="J91" s="5"/>
    </row>
    <row r="92" spans="1:10">
      <c r="A92" s="5"/>
      <c r="D92" s="9"/>
      <c r="F92" s="1" t="s">
        <v>7</v>
      </c>
      <c r="G92" s="2" t="s">
        <v>9</v>
      </c>
      <c r="H92" s="1">
        <v>9.8595889670770667E-2</v>
      </c>
      <c r="I92" s="13">
        <f t="shared" si="6"/>
        <v>1531664.33</v>
      </c>
      <c r="J92" s="5"/>
    </row>
    <row r="93" spans="1:10">
      <c r="A93" s="5"/>
      <c r="D93" s="9"/>
      <c r="F93" s="1" t="s">
        <v>7</v>
      </c>
      <c r="G93" s="2" t="s">
        <v>10</v>
      </c>
      <c r="H93" s="1">
        <v>9.7604283044755241E-2</v>
      </c>
      <c r="I93" s="13">
        <f t="shared" si="6"/>
        <v>1806772.09</v>
      </c>
      <c r="J93" s="5"/>
    </row>
    <row r="94" spans="1:10">
      <c r="A94" s="5"/>
      <c r="D94" s="9"/>
      <c r="F94" s="1" t="s">
        <v>7</v>
      </c>
      <c r="G94" s="2" t="s">
        <v>11</v>
      </c>
      <c r="H94" s="1">
        <v>9.4077038602676216E-2</v>
      </c>
      <c r="I94" s="13">
        <f t="shared" si="6"/>
        <v>1505836.29</v>
      </c>
      <c r="J94" s="5"/>
    </row>
    <row r="95" spans="1:10">
      <c r="A95" s="5"/>
      <c r="D95" s="9"/>
      <c r="F95" s="1" t="s">
        <v>7</v>
      </c>
      <c r="G95" s="2" t="s">
        <v>12</v>
      </c>
      <c r="H95" s="1">
        <v>9.4218495283038689E-2</v>
      </c>
      <c r="I95" s="13">
        <f t="shared" si="6"/>
        <v>1746854.81</v>
      </c>
      <c r="J95" s="5"/>
    </row>
    <row r="96" spans="1:10">
      <c r="A96" s="5"/>
      <c r="D96" s="9"/>
      <c r="F96" s="1" t="s">
        <v>7</v>
      </c>
      <c r="G96" s="2" t="s">
        <v>13</v>
      </c>
      <c r="H96" s="1">
        <v>9.77078746710663E-2</v>
      </c>
      <c r="I96" s="13">
        <f t="shared" si="6"/>
        <v>1937416.38</v>
      </c>
      <c r="J96" s="5"/>
    </row>
    <row r="97" spans="1:10">
      <c r="A97" s="5"/>
      <c r="D97" s="9"/>
      <c r="F97" s="1" t="s">
        <v>7</v>
      </c>
      <c r="G97" s="2" t="s">
        <v>14</v>
      </c>
      <c r="H97" s="1">
        <v>9.8813248351351857E-2</v>
      </c>
      <c r="I97" s="13">
        <f t="shared" si="6"/>
        <v>2127107.11</v>
      </c>
      <c r="J97" s="5"/>
    </row>
    <row r="98" spans="1:10">
      <c r="A98" s="5"/>
      <c r="D98" s="9"/>
      <c r="F98" s="1" t="s">
        <v>7</v>
      </c>
      <c r="G98" s="2" t="s">
        <v>15</v>
      </c>
      <c r="H98" s="1">
        <v>0.11353919481943127</v>
      </c>
      <c r="I98" s="13">
        <f t="shared" si="6"/>
        <v>2540558.9300000002</v>
      </c>
      <c r="J98" s="5"/>
    </row>
    <row r="99" spans="1:10">
      <c r="A99" s="5"/>
      <c r="D99" s="9"/>
      <c r="F99" s="1" t="s">
        <v>7</v>
      </c>
      <c r="G99" s="2" t="s">
        <v>16</v>
      </c>
      <c r="H99" s="1">
        <v>0.10744576067116994</v>
      </c>
      <c r="I99" s="13">
        <f t="shared" si="6"/>
        <v>2039402.37</v>
      </c>
      <c r="J99" s="5"/>
    </row>
    <row r="100" spans="1:10">
      <c r="A100" s="5"/>
      <c r="D100" s="9"/>
      <c r="F100" s="1" t="s">
        <v>7</v>
      </c>
      <c r="G100" s="2" t="s">
        <v>17</v>
      </c>
      <c r="H100" s="1">
        <v>0.10392506552929155</v>
      </c>
      <c r="I100" s="13">
        <f t="shared" si="6"/>
        <v>1820156.85</v>
      </c>
      <c r="J100" s="5"/>
    </row>
    <row r="101" spans="1:10">
      <c r="A101" s="5"/>
      <c r="D101" s="9"/>
      <c r="F101" s="1" t="s">
        <v>7</v>
      </c>
      <c r="G101" s="2" t="s">
        <v>18</v>
      </c>
      <c r="H101" s="1">
        <v>0.10844110237413335</v>
      </c>
      <c r="I101" s="13">
        <f t="shared" si="6"/>
        <v>1938347.22</v>
      </c>
      <c r="J101" s="5"/>
    </row>
    <row r="102" spans="1:10">
      <c r="A102" s="5"/>
      <c r="D102" s="9"/>
      <c r="F102" s="1" t="s">
        <v>7</v>
      </c>
      <c r="G102" s="2" t="s">
        <v>19</v>
      </c>
      <c r="H102" s="1">
        <v>9.7471127054021223E-2</v>
      </c>
      <c r="I102" s="13">
        <f t="shared" si="6"/>
        <v>1692484.27</v>
      </c>
      <c r="J102" s="5"/>
    </row>
    <row r="103" spans="1:10">
      <c r="A103" s="5"/>
      <c r="D103" s="9"/>
      <c r="J103" s="5"/>
    </row>
    <row r="104" spans="1:10">
      <c r="D104" s="9"/>
    </row>
    <row r="105" spans="1:10">
      <c r="D105" s="9"/>
    </row>
  </sheetData>
  <mergeCells count="1">
    <mergeCell ref="B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Entergy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Kizer, Patrick</dc:creator>
  <cp:lastModifiedBy>Kizer, Patrick</cp:lastModifiedBy>
  <dcterms:created xsi:type="dcterms:W3CDTF">2015-07-20T20:47:53Z</dcterms:created>
  <dcterms:modified xsi:type="dcterms:W3CDTF">2016-08-05T14:55:18Z</dcterms:modified>
</cp:coreProperties>
</file>