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115" windowHeight="10230"/>
  </bookViews>
  <sheets>
    <sheet name="Sheet1" sheetId="1" r:id="rId1"/>
    <sheet name="2011 FAS 106 Entries" sheetId="2" r:id="rId2"/>
    <sheet name="FAS 112" sheetId="3" r:id="rId3"/>
  </sheets>
  <calcPr calcId="145621"/>
</workbook>
</file>

<file path=xl/calcChain.xml><?xml version="1.0" encoding="utf-8"?>
<calcChain xmlns="http://schemas.openxmlformats.org/spreadsheetml/2006/main">
  <c r="L20" i="3" l="1"/>
  <c r="G110" i="3" s="1"/>
  <c r="E12" i="1" s="1"/>
  <c r="L105" i="3"/>
  <c r="L49" i="3"/>
  <c r="L34" i="3"/>
  <c r="E17" i="1"/>
  <c r="D79" i="2"/>
  <c r="E8" i="1" s="1"/>
  <c r="L91" i="3"/>
  <c r="G109" i="3" s="1"/>
  <c r="L77" i="3"/>
  <c r="L63" i="3"/>
  <c r="C20" i="1"/>
  <c r="C14" i="1"/>
  <c r="E13" i="1" l="1"/>
  <c r="E14" i="1" s="1"/>
  <c r="E20" i="1" s="1"/>
  <c r="G111" i="3"/>
  <c r="L107" i="3"/>
</calcChain>
</file>

<file path=xl/sharedStrings.xml><?xml version="1.0" encoding="utf-8"?>
<sst xmlns="http://schemas.openxmlformats.org/spreadsheetml/2006/main" count="870" uniqueCount="184">
  <si>
    <t>The Empire District Electric Company</t>
  </si>
  <si>
    <t>OPEB calculations for Worksheet T (GFR filing)</t>
  </si>
  <si>
    <t>Total FAS 106</t>
  </si>
  <si>
    <t>Postretirement welfare expense</t>
  </si>
  <si>
    <t>FAS 112</t>
  </si>
  <si>
    <t>LT disability expense</t>
  </si>
  <si>
    <t>Workers' comp expense</t>
  </si>
  <si>
    <t>Reg. asset amortization expense</t>
  </si>
  <si>
    <t>FAS 106</t>
  </si>
  <si>
    <t>Existing</t>
  </si>
  <si>
    <t>Total</t>
  </si>
  <si>
    <t>d</t>
  </si>
  <si>
    <t>(A)</t>
  </si>
  <si>
    <t>Recorded EDE FAS 106 GAAP (actuarial) cost</t>
  </si>
  <si>
    <t>Construction</t>
  </si>
  <si>
    <t>MO</t>
  </si>
  <si>
    <t>Non Util.</t>
  </si>
  <si>
    <t>Overhead</t>
  </si>
  <si>
    <t>Water</t>
  </si>
  <si>
    <t>Oper.</t>
  </si>
  <si>
    <t>KS</t>
  </si>
  <si>
    <t>OK</t>
  </si>
  <si>
    <t>AR</t>
  </si>
  <si>
    <t>FERC</t>
  </si>
  <si>
    <t>701-184415</t>
  </si>
  <si>
    <t>800-184415</t>
  </si>
  <si>
    <t>701-690542</t>
  </si>
  <si>
    <t>800-417540</t>
  </si>
  <si>
    <t>701-926328</t>
  </si>
  <si>
    <t>JAN</t>
  </si>
  <si>
    <t>FEB</t>
  </si>
  <si>
    <t>MAR</t>
  </si>
  <si>
    <t>Q1 Adjustment</t>
  </si>
  <si>
    <t>APR</t>
  </si>
  <si>
    <t>MAY</t>
  </si>
  <si>
    <t>JUNE</t>
  </si>
  <si>
    <t>Q2 Adjustment</t>
  </si>
  <si>
    <t>JULY</t>
  </si>
  <si>
    <t>AUG</t>
  </si>
  <si>
    <t>SEPT</t>
  </si>
  <si>
    <t>Q3 Adjustment</t>
  </si>
  <si>
    <t>OCT</t>
  </si>
  <si>
    <t>NOV</t>
  </si>
  <si>
    <t xml:space="preserve">DEC </t>
  </si>
  <si>
    <t>Q4 Adjustment</t>
  </si>
  <si>
    <t>Reg. Adjustments to FAS 106 cost</t>
  </si>
  <si>
    <t>Amort. Reg Asset.</t>
  </si>
  <si>
    <t>Reclass Water 1993-2003</t>
  </si>
  <si>
    <t>Amort of Reg. Assets to Expense</t>
  </si>
  <si>
    <t>Total Annual reg. adj to FAS 106 cost</t>
  </si>
  <si>
    <t>Substantive Plan</t>
  </si>
  <si>
    <t>Accumulate Tracker</t>
  </si>
  <si>
    <t>Amortize Tracker</t>
  </si>
  <si>
    <t>FAS 158 Amortization</t>
  </si>
  <si>
    <t>Reclass</t>
  </si>
  <si>
    <t>Amort Reg.</t>
  </si>
  <si>
    <t>KS Reg</t>
  </si>
  <si>
    <t>MO Reg</t>
  </si>
  <si>
    <t>Reg</t>
  </si>
  <si>
    <t>Reg Exp</t>
  </si>
  <si>
    <t>FAS 158</t>
  </si>
  <si>
    <t>Asset</t>
  </si>
  <si>
    <t>Asset/(Liab)</t>
  </si>
  <si>
    <t>Expense</t>
  </si>
  <si>
    <t>Liability</t>
  </si>
  <si>
    <t>Amort.</t>
  </si>
  <si>
    <t>1993-2003</t>
  </si>
  <si>
    <t>to Exp.</t>
  </si>
  <si>
    <t>Tracker</t>
  </si>
  <si>
    <t>701-254108</t>
  </si>
  <si>
    <t>701-182360</t>
  </si>
  <si>
    <t>701-926327</t>
  </si>
  <si>
    <t>701-254111</t>
  </si>
  <si>
    <t>701-926326</t>
  </si>
  <si>
    <t>Sum (1) =</t>
  </si>
  <si>
    <t>(B)</t>
  </si>
  <si>
    <t>Unit</t>
  </si>
  <si>
    <t>Year</t>
  </si>
  <si>
    <t>Period</t>
  </si>
  <si>
    <t>DeptID</t>
  </si>
  <si>
    <t>Acct</t>
  </si>
  <si>
    <t>Proj</t>
  </si>
  <si>
    <t>Journal</t>
  </si>
  <si>
    <t>Line Descr</t>
  </si>
  <si>
    <t>Status</t>
  </si>
  <si>
    <t>Prod</t>
  </si>
  <si>
    <t>Amount</t>
  </si>
  <si>
    <t>GL001</t>
  </si>
  <si>
    <t>160</t>
  </si>
  <si>
    <t>925000</t>
  </si>
  <si>
    <t/>
  </si>
  <si>
    <t>AP ACCRUALS</t>
  </si>
  <si>
    <t>P</t>
  </si>
  <si>
    <t>OT</t>
  </si>
  <si>
    <t>145</t>
  </si>
  <si>
    <t>IAT-BUD-OT</t>
  </si>
  <si>
    <t>Injuries &amp; Damages-Corp</t>
  </si>
  <si>
    <t>000</t>
  </si>
  <si>
    <t>401</t>
  </si>
  <si>
    <t>INJ &amp; DAMAGES CLEARED</t>
  </si>
  <si>
    <t>VR</t>
  </si>
  <si>
    <t>PL&amp;PD PREM CLEARED</t>
  </si>
  <si>
    <t>VI</t>
  </si>
  <si>
    <t>RECORD IATAN ACTUALS</t>
  </si>
  <si>
    <t>OP</t>
  </si>
  <si>
    <t>WKMNS COMP PREM CLEARED</t>
  </si>
  <si>
    <t>VB</t>
  </si>
  <si>
    <t>WORKMANS COMP CLEARED</t>
  </si>
  <si>
    <t>VJ</t>
  </si>
  <si>
    <t>PI</t>
  </si>
  <si>
    <t>Wokers' compensation expense</t>
  </si>
  <si>
    <t>Sum (2) =</t>
  </si>
  <si>
    <t>LT Disability expense</t>
  </si>
  <si>
    <t>(C)</t>
  </si>
  <si>
    <t>(D)</t>
  </si>
  <si>
    <t>h</t>
  </si>
  <si>
    <t>O</t>
  </si>
  <si>
    <t>701-182361</t>
  </si>
  <si>
    <t>0000061243</t>
  </si>
  <si>
    <t>0000061246</t>
  </si>
  <si>
    <t>0000061249</t>
  </si>
  <si>
    <t>0000061252</t>
  </si>
  <si>
    <t>0000061463</t>
  </si>
  <si>
    <t>0000061466</t>
  </si>
  <si>
    <t>0000061469</t>
  </si>
  <si>
    <t>0000061472</t>
  </si>
  <si>
    <t>0000061699</t>
  </si>
  <si>
    <t>0000061702</t>
  </si>
  <si>
    <t>0000061705</t>
  </si>
  <si>
    <t>0000061708</t>
  </si>
  <si>
    <t>0000061950</t>
  </si>
  <si>
    <t>0000061953</t>
  </si>
  <si>
    <t>0000061956</t>
  </si>
  <si>
    <t>0000061959</t>
  </si>
  <si>
    <t>0000062155</t>
  </si>
  <si>
    <t>0000062172</t>
  </si>
  <si>
    <t>0000062175</t>
  </si>
  <si>
    <t>0000062178</t>
  </si>
  <si>
    <t>0000062394</t>
  </si>
  <si>
    <t>0000062397</t>
  </si>
  <si>
    <t>0000062400</t>
  </si>
  <si>
    <t>0000062403</t>
  </si>
  <si>
    <t>0000062620</t>
  </si>
  <si>
    <t>0000062624</t>
  </si>
  <si>
    <t>0000062627</t>
  </si>
  <si>
    <t>0000062630</t>
  </si>
  <si>
    <t>0000062845</t>
  </si>
  <si>
    <t>0000062848</t>
  </si>
  <si>
    <t>0000062851</t>
  </si>
  <si>
    <t>0000062854</t>
  </si>
  <si>
    <t>0000063377</t>
  </si>
  <si>
    <t>0000063380</t>
  </si>
  <si>
    <t>0000063383</t>
  </si>
  <si>
    <t>0000063386</t>
  </si>
  <si>
    <t>0000063565</t>
  </si>
  <si>
    <t>0000063568</t>
  </si>
  <si>
    <t>0000063571</t>
  </si>
  <si>
    <t>0000063574</t>
  </si>
  <si>
    <t>0000064101</t>
  </si>
  <si>
    <t>0000064104</t>
  </si>
  <si>
    <t>0000064107</t>
  </si>
  <si>
    <t>0000064110</t>
  </si>
  <si>
    <t>0000064304</t>
  </si>
  <si>
    <t>0000064307</t>
  </si>
  <si>
    <t>0000064310</t>
  </si>
  <si>
    <t>0000064313</t>
  </si>
  <si>
    <t>0000064338</t>
  </si>
  <si>
    <t>CORRECTION OF PPD INS AMORT</t>
  </si>
  <si>
    <t>APA0061308</t>
  </si>
  <si>
    <t>APA0061536</t>
  </si>
  <si>
    <t>APA0061783</t>
  </si>
  <si>
    <t>147</t>
  </si>
  <si>
    <t>APA0062466</t>
  </si>
  <si>
    <t>IAT1ACTOT</t>
  </si>
  <si>
    <t>IATAN UNIT 1 OTHER EXPENSE</t>
  </si>
  <si>
    <t>IATAN UNIT 1 0THER EXPENSE</t>
  </si>
  <si>
    <t>IAT1ACTPR</t>
  </si>
  <si>
    <t>IAT1EST-OT</t>
  </si>
  <si>
    <t>IATACTPR11</t>
  </si>
  <si>
    <t>IATCOACTOT</t>
  </si>
  <si>
    <t>IATAN COMMON OTHER EXPENSE</t>
  </si>
  <si>
    <t>IATCOCOR</t>
  </si>
  <si>
    <t>IATAN COMMON OTHER EXPENSE Cor</t>
  </si>
  <si>
    <t>PREPDINS11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</si>
</sst>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7" formatCode="[$-409]mmmm\ d\,\ yyyy;@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12"/>
      <name val="Wingdings"/>
      <charset val="2"/>
    </font>
    <font>
      <b/>
      <sz val="10"/>
      <color indexed="12"/>
      <name val="Wingdings 2"/>
      <family val="1"/>
      <charset val="2"/>
    </font>
    <font>
      <b/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0" fillId="0" borderId="1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</cellStyleXfs>
  <cellXfs count="110">
    <xf numFmtId="0" fontId="0" fillId="0" borderId="0" xfId="0"/>
    <xf numFmtId="0" fontId="2" fillId="0" borderId="0" xfId="0" applyFont="1"/>
    <xf numFmtId="41" fontId="0" fillId="0" borderId="0" xfId="0" applyNumberFormat="1"/>
    <xf numFmtId="41" fontId="0" fillId="0" borderId="2" xfId="0" applyNumberFormat="1" applyBorder="1"/>
    <xf numFmtId="41" fontId="0" fillId="0" borderId="3" xfId="0" applyNumberFormat="1" applyBorder="1"/>
    <xf numFmtId="0" fontId="2" fillId="0" borderId="2" xfId="0" applyFont="1" applyBorder="1" applyAlignment="1">
      <alignment horizontal="center"/>
    </xf>
    <xf numFmtId="0" fontId="0" fillId="0" borderId="0" xfId="0" applyNumberFormat="1"/>
    <xf numFmtId="41" fontId="0" fillId="0" borderId="4" xfId="0" applyNumberFormat="1" applyBorder="1"/>
    <xf numFmtId="0" fontId="4" fillId="0" borderId="0" xfId="0" applyNumberFormat="1" applyFont="1"/>
    <xf numFmtId="0" fontId="0" fillId="0" borderId="0" xfId="0" applyBorder="1"/>
    <xf numFmtId="41" fontId="0" fillId="0" borderId="0" xfId="0" applyNumberFormat="1" applyBorder="1"/>
    <xf numFmtId="0" fontId="0" fillId="0" borderId="0" xfId="0" applyNumberFormat="1" applyBorder="1"/>
    <xf numFmtId="0" fontId="4" fillId="0" borderId="0" xfId="0" applyNumberFormat="1" applyFont="1" applyBorder="1"/>
    <xf numFmtId="164" fontId="1" fillId="0" borderId="0" xfId="1" applyNumberFormat="1" applyFont="1"/>
    <xf numFmtId="164" fontId="1" fillId="0" borderId="0" xfId="1" applyNumberFormat="1"/>
    <xf numFmtId="164" fontId="2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" fontId="1" fillId="0" borderId="0" xfId="1" applyNumberFormat="1"/>
    <xf numFmtId="1" fontId="2" fillId="0" borderId="5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10" fontId="9" fillId="0" borderId="5" xfId="1" applyNumberFormat="1" applyFont="1" applyBorder="1" applyAlignment="1">
      <alignment horizontal="center"/>
    </xf>
    <xf numFmtId="10" fontId="9" fillId="0" borderId="0" xfId="1" applyNumberFormat="1" applyFont="1" applyBorder="1" applyAlignment="1">
      <alignment horizontal="center"/>
    </xf>
    <xf numFmtId="9" fontId="9" fillId="0" borderId="5" xfId="1" applyNumberFormat="1" applyFont="1" applyBorder="1" applyAlignment="1">
      <alignment horizontal="center"/>
    </xf>
    <xf numFmtId="9" fontId="9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4" fontId="5" fillId="0" borderId="0" xfId="1" quotePrefix="1" applyNumberFormat="1" applyFont="1" applyFill="1" applyBorder="1" applyAlignment="1">
      <alignment horizontal="center"/>
    </xf>
    <xf numFmtId="164" fontId="1" fillId="0" borderId="0" xfId="1" applyNumberFormat="1" applyFont="1" applyFill="1" applyBorder="1"/>
    <xf numFmtId="164" fontId="5" fillId="0" borderId="0" xfId="1" quotePrefix="1" applyNumberFormat="1" applyFont="1" applyBorder="1" applyAlignment="1">
      <alignment horizontal="center"/>
    </xf>
    <xf numFmtId="164" fontId="0" fillId="0" borderId="0" xfId="0" applyNumberFormat="1" applyBorder="1"/>
    <xf numFmtId="164" fontId="5" fillId="0" borderId="2" xfId="1" quotePrefix="1" applyNumberFormat="1" applyFont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/>
    <xf numFmtId="164" fontId="5" fillId="0" borderId="2" xfId="1" quotePrefix="1" applyNumberFormat="1" applyFont="1" applyFill="1" applyBorder="1" applyAlignment="1">
      <alignment horizontal="center"/>
    </xf>
    <xf numFmtId="164" fontId="0" fillId="0" borderId="2" xfId="0" applyNumberFormat="1" applyFill="1" applyBorder="1"/>
    <xf numFmtId="164" fontId="1" fillId="0" borderId="6" xfId="1" applyNumberFormat="1" applyFont="1" applyBorder="1"/>
    <xf numFmtId="164" fontId="5" fillId="0" borderId="7" xfId="1" quotePrefix="1" applyNumberFormat="1" applyFont="1" applyBorder="1" applyAlignment="1">
      <alignment horizontal="center"/>
    </xf>
    <xf numFmtId="164" fontId="1" fillId="0" borderId="7" xfId="1" applyNumberFormat="1" applyFont="1" applyBorder="1"/>
    <xf numFmtId="0" fontId="0" fillId="0" borderId="7" xfId="0" applyBorder="1"/>
    <xf numFmtId="164" fontId="0" fillId="0" borderId="8" xfId="0" applyNumberFormat="1" applyBorder="1"/>
    <xf numFmtId="164" fontId="1" fillId="0" borderId="0" xfId="1" applyNumberFormat="1" applyFont="1" applyAlignment="1"/>
    <xf numFmtId="164" fontId="1" fillId="0" borderId="4" xfId="1" applyNumberFormat="1" applyBorder="1"/>
    <xf numFmtId="164" fontId="1" fillId="0" borderId="0" xfId="1" applyNumberFormat="1" applyBorder="1"/>
    <xf numFmtId="164" fontId="1" fillId="0" borderId="4" xfId="1" applyNumberFormat="1" applyFont="1" applyBorder="1" applyAlignment="1"/>
    <xf numFmtId="10" fontId="7" fillId="0" borderId="0" xfId="0" applyNumberFormat="1" applyFont="1" applyBorder="1"/>
    <xf numFmtId="0" fontId="7" fillId="0" borderId="0" xfId="0" applyFont="1" applyBorder="1"/>
    <xf numFmtId="41" fontId="7" fillId="0" borderId="0" xfId="0" applyNumberFormat="1" applyFont="1" applyBorder="1"/>
    <xf numFmtId="0" fontId="2" fillId="0" borderId="0" xfId="0" applyFont="1" applyBorder="1"/>
    <xf numFmtId="0" fontId="0" fillId="0" borderId="0" xfId="0" applyFill="1" applyBorder="1"/>
    <xf numFmtId="41" fontId="7" fillId="0" borderId="2" xfId="0" applyNumberFormat="1" applyFont="1" applyBorder="1"/>
    <xf numFmtId="41" fontId="0" fillId="0" borderId="0" xfId="0" applyNumberFormat="1" applyFill="1" applyBorder="1"/>
    <xf numFmtId="164" fontId="2" fillId="0" borderId="5" xfId="1" applyNumberFormat="1" applyFont="1" applyBorder="1" applyAlignment="1">
      <alignment horizontal="center"/>
    </xf>
    <xf numFmtId="0" fontId="0" fillId="0" borderId="9" xfId="0" applyBorder="1"/>
    <xf numFmtId="1" fontId="4" fillId="0" borderId="9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2" xfId="0" applyFill="1" applyBorder="1"/>
    <xf numFmtId="41" fontId="0" fillId="0" borderId="2" xfId="0" applyNumberFormat="1" applyFill="1" applyBorder="1"/>
    <xf numFmtId="0" fontId="0" fillId="0" borderId="2" xfId="0" applyBorder="1"/>
    <xf numFmtId="41" fontId="0" fillId="0" borderId="7" xfId="0" applyNumberFormat="1" applyBorder="1"/>
    <xf numFmtId="41" fontId="0" fillId="0" borderId="8" xfId="0" applyNumberFormat="1" applyBorder="1"/>
    <xf numFmtId="41" fontId="0" fillId="0" borderId="5" xfId="0" applyNumberForma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49" fontId="8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center"/>
    </xf>
    <xf numFmtId="0" fontId="10" fillId="0" borderId="1" xfId="5" applyAlignment="1">
      <alignment horizontal="center" wrapText="1"/>
    </xf>
    <xf numFmtId="43" fontId="10" fillId="0" borderId="1" xfId="5" applyNumberFormat="1" applyAlignment="1">
      <alignment horizontal="center" wrapText="1"/>
    </xf>
    <xf numFmtId="0" fontId="0" fillId="0" borderId="0" xfId="2" applyFont="1" applyAlignment="1"/>
    <xf numFmtId="3" fontId="0" fillId="0" borderId="0" xfId="6" applyFont="1"/>
    <xf numFmtId="43" fontId="0" fillId="0" borderId="0" xfId="4" applyNumberFormat="1" applyFont="1"/>
    <xf numFmtId="43" fontId="0" fillId="0" borderId="0" xfId="0" applyNumberFormat="1"/>
    <xf numFmtId="43" fontId="0" fillId="0" borderId="5" xfId="0" applyNumberFormat="1" applyBorder="1"/>
    <xf numFmtId="43" fontId="0" fillId="0" borderId="3" xfId="0" applyNumberFormat="1" applyBorder="1"/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3" fontId="0" fillId="0" borderId="4" xfId="0" applyNumberFormat="1" applyBorder="1"/>
    <xf numFmtId="0" fontId="12" fillId="0" borderId="0" xfId="0" applyNumberFormat="1" applyFont="1"/>
    <xf numFmtId="0" fontId="13" fillId="0" borderId="0" xfId="0" applyFont="1"/>
    <xf numFmtId="164" fontId="1" fillId="0" borderId="2" xfId="1" applyNumberFormat="1" applyFont="1" applyFill="1" applyBorder="1"/>
    <xf numFmtId="49" fontId="8" fillId="0" borderId="0" xfId="1" applyNumberFormat="1" applyFont="1" applyBorder="1" applyAlignment="1"/>
    <xf numFmtId="41" fontId="0" fillId="0" borderId="0" xfId="0" applyNumberFormat="1" applyFill="1" applyBorder="1" applyAlignment="1"/>
    <xf numFmtId="164" fontId="14" fillId="0" borderId="0" xfId="1" applyNumberFormat="1" applyFont="1" applyAlignment="1">
      <alignment horizontal="center"/>
    </xf>
    <xf numFmtId="41" fontId="0" fillId="0" borderId="7" xfId="0" applyNumberFormat="1" applyFill="1" applyBorder="1"/>
    <xf numFmtId="164" fontId="2" fillId="0" borderId="0" xfId="1" applyNumberFormat="1" applyFont="1" applyBorder="1"/>
    <xf numFmtId="164" fontId="1" fillId="0" borderId="0" xfId="1" applyNumberFormat="1" applyFont="1" applyBorder="1" applyAlignment="1">
      <alignment horizontal="left" indent="4"/>
    </xf>
    <xf numFmtId="41" fontId="6" fillId="0" borderId="0" xfId="0" applyNumberFormat="1" applyFont="1" applyBorder="1"/>
    <xf numFmtId="0" fontId="6" fillId="0" borderId="0" xfId="0" applyFont="1" applyBorder="1"/>
    <xf numFmtId="164" fontId="7" fillId="0" borderId="0" xfId="1" applyNumberFormat="1" applyFont="1" applyBorder="1"/>
    <xf numFmtId="164" fontId="2" fillId="0" borderId="0" xfId="1" applyNumberFormat="1" applyFont="1" applyBorder="1" applyAlignment="1"/>
    <xf numFmtId="164" fontId="1" fillId="0" borderId="0" xfId="1" applyNumberFormat="1" applyFont="1" applyBorder="1" applyAlignment="1"/>
    <xf numFmtId="0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Border="1"/>
    <xf numFmtId="0" fontId="11" fillId="0" borderId="0" xfId="2" applyAlignment="1"/>
    <xf numFmtId="3" fontId="11" fillId="0" borderId="0" xfId="6"/>
    <xf numFmtId="4" fontId="11" fillId="0" borderId="0" xfId="4"/>
    <xf numFmtId="43" fontId="0" fillId="3" borderId="5" xfId="0" applyNumberFormat="1" applyFill="1" applyBorder="1"/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1" fontId="0" fillId="0" borderId="2" xfId="0" applyNumberFormat="1" applyFill="1" applyBorder="1" applyAlignment="1">
      <alignment horizontal="center"/>
    </xf>
  </cellXfs>
  <cellStyles count="8">
    <cellStyle name="Comma" xfId="1" builtinId="3"/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22</xdr:row>
      <xdr:rowOff>0</xdr:rowOff>
    </xdr:from>
    <xdr:ext cx="4239109" cy="76046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625" y="3581400"/>
          <a:ext cx="4239109" cy="76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45720" tIns="2286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Wingdings"/>
            </a:rPr>
            <a:t>d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agreed to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2011 FAS 106 Entries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tab.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Wingdings"/>
            </a:rPr>
            <a:t>h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agreed to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FAS 112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tab.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Wingdings 2"/>
            </a:rPr>
            <a:t>P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agreed to Worksheet T in GFR filing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Wingdings"/>
            </a:rPr>
            <a:t>O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represents amortization of older FAS 106 actuary costs. Exclude once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 turns positive.</a:t>
          </a:r>
        </a:p>
      </xdr:txBody>
    </xdr:sp>
    <xdr:clientData/>
  </xdr:oneCellAnchor>
  <xdr:oneCellAnchor>
    <xdr:from>
      <xdr:col>0</xdr:col>
      <xdr:colOff>66675</xdr:colOff>
      <xdr:row>27</xdr:row>
      <xdr:rowOff>152400</xdr:rowOff>
    </xdr:from>
    <xdr:ext cx="5000728" cy="76046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6675" y="4543425"/>
          <a:ext cx="5000728" cy="76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Empire has agreed to use the $2.7 million from the existing column as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as static number for our OPEB costs in FERC GFR filings.  This work paper calculates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 updated amount for each year.  The updated OPEB amount must be backed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out of the A&amp;G O&amp;M number used in the FERC GFR filing and replaced with the agreed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upon $2.7 million.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111</xdr:row>
      <xdr:rowOff>9525</xdr:rowOff>
    </xdr:from>
    <xdr:ext cx="5007781" cy="17056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6675" y="18021300"/>
          <a:ext cx="5007781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work paper is a query on account 925000 showing all of the activity for 2010.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C35" sqref="C35"/>
    </sheetView>
  </sheetViews>
  <sheetFormatPr defaultRowHeight="12.75" x14ac:dyDescent="0.2"/>
  <cols>
    <col min="1" max="1" width="30.85546875" customWidth="1"/>
    <col min="2" max="2" width="2.7109375" customWidth="1"/>
    <col min="3" max="3" width="10.28515625" bestFit="1" customWidth="1"/>
    <col min="4" max="4" width="2.7109375" customWidth="1"/>
    <col min="5" max="5" width="13.42578125" customWidth="1"/>
    <col min="6" max="6" width="3.42578125" style="6" bestFit="1" customWidth="1"/>
    <col min="7" max="7" width="4" bestFit="1" customWidth="1"/>
  </cols>
  <sheetData>
    <row r="1" spans="1:7" x14ac:dyDescent="0.2">
      <c r="A1" s="105" t="s">
        <v>0</v>
      </c>
      <c r="B1" s="105"/>
      <c r="C1" s="105"/>
    </row>
    <row r="2" spans="1:7" x14ac:dyDescent="0.2">
      <c r="A2" s="105" t="s">
        <v>1</v>
      </c>
      <c r="B2" s="105"/>
      <c r="C2" s="105"/>
    </row>
    <row r="3" spans="1:7" x14ac:dyDescent="0.2">
      <c r="A3" s="106">
        <v>40908</v>
      </c>
      <c r="B3" s="106"/>
      <c r="C3" s="106"/>
    </row>
    <row r="6" spans="1:7" x14ac:dyDescent="0.2">
      <c r="C6" s="5" t="s">
        <v>9</v>
      </c>
      <c r="E6" s="71">
        <v>40908</v>
      </c>
    </row>
    <row r="7" spans="1:7" x14ac:dyDescent="0.2">
      <c r="A7" s="1" t="s">
        <v>2</v>
      </c>
    </row>
    <row r="8" spans="1:7" x14ac:dyDescent="0.2">
      <c r="A8" t="s">
        <v>3</v>
      </c>
      <c r="B8" s="84" t="s">
        <v>92</v>
      </c>
      <c r="C8" s="2">
        <v>988426</v>
      </c>
      <c r="D8" s="2"/>
      <c r="E8" s="2">
        <f>'2011 FAS 106 Entries'!D79</f>
        <v>2641800</v>
      </c>
      <c r="F8" s="8" t="s">
        <v>12</v>
      </c>
      <c r="G8" s="83" t="s">
        <v>11</v>
      </c>
    </row>
    <row r="9" spans="1:7" x14ac:dyDescent="0.2">
      <c r="B9" s="84"/>
      <c r="C9" s="2"/>
      <c r="D9" s="2"/>
      <c r="E9" s="2"/>
      <c r="G9" s="83"/>
    </row>
    <row r="10" spans="1:7" x14ac:dyDescent="0.2">
      <c r="B10" s="84"/>
      <c r="C10" s="2"/>
      <c r="D10" s="2"/>
      <c r="E10" s="2"/>
      <c r="G10" s="83"/>
    </row>
    <row r="11" spans="1:7" x14ac:dyDescent="0.2">
      <c r="A11" s="1" t="s">
        <v>4</v>
      </c>
      <c r="B11" s="84"/>
      <c r="C11" s="2"/>
      <c r="D11" s="2"/>
      <c r="E11" s="2"/>
      <c r="G11" s="83"/>
    </row>
    <row r="12" spans="1:7" x14ac:dyDescent="0.2">
      <c r="A12" t="s">
        <v>5</v>
      </c>
      <c r="B12" s="84" t="s">
        <v>92</v>
      </c>
      <c r="C12" s="2">
        <v>870955</v>
      </c>
      <c r="D12" s="2"/>
      <c r="E12" s="2">
        <f>'FAS 112'!G110</f>
        <v>679799.7999999997</v>
      </c>
      <c r="F12" s="8" t="s">
        <v>113</v>
      </c>
      <c r="G12" s="83" t="s">
        <v>115</v>
      </c>
    </row>
    <row r="13" spans="1:7" x14ac:dyDescent="0.2">
      <c r="A13" t="s">
        <v>6</v>
      </c>
      <c r="B13" s="84" t="s">
        <v>92</v>
      </c>
      <c r="C13" s="3">
        <v>992547</v>
      </c>
      <c r="D13" s="2"/>
      <c r="E13" s="3">
        <f>'FAS 112'!G109</f>
        <v>954846.37</v>
      </c>
      <c r="F13" s="8" t="s">
        <v>114</v>
      </c>
      <c r="G13" s="83" t="s">
        <v>115</v>
      </c>
    </row>
    <row r="14" spans="1:7" x14ac:dyDescent="0.2">
      <c r="B14" s="84"/>
      <c r="C14" s="2">
        <f>SUM(C12:C13)</f>
        <v>1863502</v>
      </c>
      <c r="D14" s="2"/>
      <c r="E14" s="2">
        <f>SUM(E12:E13)</f>
        <v>1634646.1699999997</v>
      </c>
      <c r="G14" s="83"/>
    </row>
    <row r="15" spans="1:7" x14ac:dyDescent="0.2">
      <c r="B15" s="84"/>
      <c r="C15" s="2"/>
      <c r="D15" s="2"/>
      <c r="E15" s="2"/>
      <c r="G15" s="83"/>
    </row>
    <row r="16" spans="1:7" x14ac:dyDescent="0.2">
      <c r="A16" s="1" t="s">
        <v>7</v>
      </c>
      <c r="B16" s="84"/>
      <c r="C16" s="2"/>
      <c r="D16" s="2"/>
      <c r="E16" s="2"/>
      <c r="G16" s="83"/>
    </row>
    <row r="17" spans="1:8" x14ac:dyDescent="0.2">
      <c r="A17" t="s">
        <v>8</v>
      </c>
      <c r="B17" s="84" t="s">
        <v>92</v>
      </c>
      <c r="C17" s="2">
        <v>-169373</v>
      </c>
      <c r="D17" s="2"/>
      <c r="E17" s="2">
        <f>'2011 FAS 106 Entries'!R74</f>
        <v>-474683</v>
      </c>
      <c r="F17" s="8" t="s">
        <v>75</v>
      </c>
      <c r="G17" s="83" t="s">
        <v>11</v>
      </c>
      <c r="H17" s="83" t="s">
        <v>116</v>
      </c>
    </row>
    <row r="18" spans="1:8" x14ac:dyDescent="0.2">
      <c r="B18" s="84"/>
      <c r="C18" s="2"/>
      <c r="D18" s="2"/>
      <c r="E18" s="2"/>
      <c r="G18" s="2"/>
    </row>
    <row r="19" spans="1:8" x14ac:dyDescent="0.2">
      <c r="B19" s="84"/>
      <c r="C19" s="2"/>
      <c r="D19" s="2"/>
      <c r="E19" s="2"/>
      <c r="G19" s="2"/>
    </row>
    <row r="20" spans="1:8" ht="13.5" thickBot="1" x14ac:dyDescent="0.25">
      <c r="A20" t="s">
        <v>10</v>
      </c>
      <c r="B20" s="84" t="s">
        <v>92</v>
      </c>
      <c r="C20" s="4">
        <f>C8+C14+C17</f>
        <v>2682555</v>
      </c>
      <c r="D20" s="2"/>
      <c r="E20" s="4">
        <f>E8+E14+E17</f>
        <v>3801763.17</v>
      </c>
      <c r="G20" s="2"/>
    </row>
    <row r="21" spans="1:8" ht="13.5" thickTop="1" x14ac:dyDescent="0.2">
      <c r="C21" s="2"/>
      <c r="D21" s="2"/>
      <c r="E21" s="2"/>
      <c r="G21" s="2"/>
    </row>
    <row r="22" spans="1:8" x14ac:dyDescent="0.2">
      <c r="C22" s="2"/>
      <c r="D22" s="2"/>
      <c r="E22" s="2"/>
      <c r="G22" s="2"/>
    </row>
    <row r="23" spans="1:8" x14ac:dyDescent="0.2">
      <c r="C23" s="2"/>
      <c r="D23" s="2"/>
      <c r="E23" s="2"/>
      <c r="G23" s="2"/>
    </row>
    <row r="24" spans="1:8" x14ac:dyDescent="0.2">
      <c r="C24" s="2"/>
      <c r="D24" s="2"/>
      <c r="E24" s="2"/>
      <c r="G24" s="2"/>
    </row>
    <row r="25" spans="1:8" x14ac:dyDescent="0.2">
      <c r="C25" s="2"/>
      <c r="D25" s="2"/>
      <c r="E25" s="2"/>
      <c r="G25" s="2"/>
    </row>
    <row r="26" spans="1:8" x14ac:dyDescent="0.2">
      <c r="A26" s="9"/>
      <c r="B26" s="9"/>
      <c r="C26" s="9"/>
      <c r="D26" s="9"/>
      <c r="E26" s="10"/>
      <c r="F26" s="11"/>
    </row>
    <row r="27" spans="1:8" x14ac:dyDescent="0.2">
      <c r="A27" s="9"/>
      <c r="B27" s="9"/>
      <c r="C27" s="10"/>
      <c r="D27" s="9"/>
      <c r="E27" s="10"/>
      <c r="F27" s="11"/>
    </row>
    <row r="28" spans="1:8" x14ac:dyDescent="0.2">
      <c r="A28" s="9"/>
      <c r="B28" s="9"/>
      <c r="C28" s="10"/>
      <c r="D28" s="9"/>
      <c r="E28" s="10"/>
      <c r="F28" s="11"/>
    </row>
    <row r="29" spans="1:8" x14ac:dyDescent="0.2">
      <c r="A29" s="9"/>
      <c r="B29" s="9"/>
      <c r="C29" s="10"/>
      <c r="D29" s="9"/>
      <c r="E29" s="10"/>
      <c r="F29" s="11"/>
    </row>
    <row r="30" spans="1:8" x14ac:dyDescent="0.2">
      <c r="A30" s="9"/>
      <c r="B30" s="9"/>
      <c r="C30" s="10"/>
      <c r="D30" s="9"/>
      <c r="E30" s="10"/>
      <c r="F30" s="12"/>
    </row>
    <row r="31" spans="1:8" x14ac:dyDescent="0.2">
      <c r="A31" s="9"/>
      <c r="B31" s="9"/>
      <c r="C31" s="9"/>
      <c r="D31" s="9"/>
      <c r="E31" s="10"/>
      <c r="F31" s="11"/>
    </row>
    <row r="32" spans="1:8" x14ac:dyDescent="0.2">
      <c r="E32" s="2"/>
    </row>
    <row r="33" spans="5:5" x14ac:dyDescent="0.2">
      <c r="E33" s="2"/>
    </row>
    <row r="34" spans="5:5" x14ac:dyDescent="0.2">
      <c r="E34" s="2"/>
    </row>
    <row r="35" spans="5:5" x14ac:dyDescent="0.2">
      <c r="E35" s="2"/>
    </row>
    <row r="36" spans="5:5" x14ac:dyDescent="0.2">
      <c r="E36" s="2"/>
    </row>
  </sheetData>
  <mergeCells count="3">
    <mergeCell ref="A1:C1"/>
    <mergeCell ref="A2:C2"/>
    <mergeCell ref="A3:C3"/>
  </mergeCells>
  <phoneticPr fontId="3" type="noConversion"/>
  <pageMargins left="0.75" right="0.75" top="1" bottom="1" header="0.5" footer="0.5"/>
  <pageSetup orientation="portrait" r:id="rId1"/>
  <headerFooter alignWithMargins="0">
    <oddFooter>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zoomScale="88" workbookViewId="0"/>
  </sheetViews>
  <sheetFormatPr defaultRowHeight="12.75" x14ac:dyDescent="0.2"/>
  <cols>
    <col min="1" max="1" width="33.140625" style="9" bestFit="1" customWidth="1"/>
    <col min="2" max="2" width="12.42578125" style="9" customWidth="1"/>
    <col min="3" max="3" width="2.7109375" style="9" customWidth="1"/>
    <col min="4" max="4" width="12.42578125" style="9" customWidth="1"/>
    <col min="5" max="5" width="2.7109375" style="9" customWidth="1"/>
    <col min="6" max="6" width="12.42578125" style="9" bestFit="1" customWidth="1"/>
    <col min="7" max="7" width="2.7109375" style="9" customWidth="1"/>
    <col min="8" max="8" width="12.42578125" style="9" customWidth="1"/>
    <col min="9" max="9" width="3.85546875" style="9" bestFit="1" customWidth="1"/>
    <col min="10" max="10" width="12.42578125" style="9" customWidth="1"/>
    <col min="11" max="11" width="3.85546875" style="9" customWidth="1"/>
    <col min="12" max="12" width="12.42578125" style="9" customWidth="1"/>
    <col min="13" max="13" width="3.85546875" style="9" bestFit="1" customWidth="1"/>
    <col min="14" max="14" width="12.42578125" style="9" customWidth="1"/>
    <col min="15" max="15" width="2.7109375" style="9" customWidth="1"/>
    <col min="16" max="16" width="12.42578125" style="9" customWidth="1"/>
    <col min="17" max="17" width="2.7109375" style="9" customWidth="1"/>
    <col min="18" max="18" width="12.42578125" style="9" customWidth="1"/>
    <col min="19" max="19" width="2.7109375" style="9" customWidth="1"/>
    <col min="20" max="20" width="12.42578125" style="9" customWidth="1"/>
    <col min="21" max="21" width="2.7109375" style="9" customWidth="1"/>
    <col min="22" max="22" width="12.42578125" style="9" customWidth="1"/>
    <col min="23" max="16384" width="9.140625" style="9"/>
  </cols>
  <sheetData>
    <row r="1" spans="1:22" x14ac:dyDescent="0.2">
      <c r="A1" s="51"/>
      <c r="B1" s="51"/>
      <c r="C1" s="51"/>
      <c r="D1" s="51"/>
      <c r="E1" s="51"/>
      <c r="J1" s="90"/>
      <c r="K1" s="90"/>
      <c r="L1" s="90"/>
      <c r="M1" s="90"/>
    </row>
    <row r="2" spans="1:22" x14ac:dyDescent="0.2">
      <c r="A2" s="51"/>
      <c r="B2" s="91"/>
      <c r="C2" s="91"/>
      <c r="D2" s="91"/>
      <c r="E2" s="91"/>
      <c r="F2" s="92"/>
      <c r="R2" s="93"/>
      <c r="S2" s="93"/>
    </row>
    <row r="3" spans="1:22" x14ac:dyDescent="0.2">
      <c r="A3" s="91"/>
      <c r="B3" s="91"/>
      <c r="C3" s="91"/>
      <c r="D3" s="91"/>
      <c r="E3" s="91"/>
      <c r="F3" s="29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46"/>
      <c r="S3" s="46"/>
      <c r="T3" s="46"/>
    </row>
    <row r="4" spans="1:22" ht="15" customHeight="1" x14ac:dyDescent="0.2">
      <c r="A4" s="14"/>
      <c r="B4" s="14"/>
      <c r="C4" s="14"/>
      <c r="D4" s="107" t="s">
        <v>13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/>
      <c r="V4"/>
    </row>
    <row r="5" spans="1:22" x14ac:dyDescent="0.2">
      <c r="A5"/>
      <c r="B5"/>
      <c r="C5"/>
      <c r="D5" s="16"/>
      <c r="E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/>
      <c r="T5"/>
      <c r="U5"/>
      <c r="V5"/>
    </row>
    <row r="6" spans="1:22" x14ac:dyDescent="0.2">
      <c r="A6" s="14"/>
      <c r="B6" s="17" t="s">
        <v>10</v>
      </c>
      <c r="C6" s="14"/>
      <c r="D6" s="17" t="s">
        <v>10</v>
      </c>
      <c r="E6" s="14"/>
      <c r="F6" s="14"/>
      <c r="G6" s="14"/>
      <c r="H6" s="17"/>
      <c r="I6" s="17"/>
      <c r="J6" s="14"/>
      <c r="K6" s="14"/>
      <c r="L6" s="17"/>
      <c r="M6" s="17"/>
      <c r="N6" s="17"/>
      <c r="O6" s="17"/>
      <c r="P6" s="17"/>
      <c r="Q6" s="17"/>
      <c r="R6" s="17"/>
      <c r="S6"/>
      <c r="T6"/>
      <c r="U6"/>
      <c r="V6"/>
    </row>
    <row r="7" spans="1:22" x14ac:dyDescent="0.2">
      <c r="A7" s="14"/>
      <c r="B7" s="17" t="s">
        <v>14</v>
      </c>
      <c r="C7" s="14"/>
      <c r="D7" s="17" t="s">
        <v>14</v>
      </c>
      <c r="E7" s="14"/>
      <c r="F7" s="17" t="s">
        <v>15</v>
      </c>
      <c r="G7" s="17"/>
      <c r="H7" s="17" t="s">
        <v>16</v>
      </c>
      <c r="I7" s="17"/>
      <c r="J7" s="17"/>
      <c r="K7" s="17"/>
      <c r="L7"/>
      <c r="M7"/>
      <c r="N7" s="17"/>
      <c r="O7" s="17"/>
      <c r="P7" s="17"/>
      <c r="Q7" s="17"/>
      <c r="R7" s="17"/>
      <c r="S7"/>
      <c r="T7" s="17"/>
      <c r="U7"/>
      <c r="V7"/>
    </row>
    <row r="8" spans="1:22" x14ac:dyDescent="0.2">
      <c r="A8" s="14"/>
      <c r="B8" s="18" t="s">
        <v>17</v>
      </c>
      <c r="C8" s="14"/>
      <c r="D8" s="18" t="s">
        <v>17</v>
      </c>
      <c r="E8" s="14"/>
      <c r="F8" s="18" t="s">
        <v>18</v>
      </c>
      <c r="G8" s="15"/>
      <c r="H8" s="18" t="s">
        <v>19</v>
      </c>
      <c r="I8" s="15"/>
      <c r="J8" s="18" t="s">
        <v>15</v>
      </c>
      <c r="K8" s="15"/>
      <c r="L8" s="18" t="s">
        <v>20</v>
      </c>
      <c r="M8" s="15"/>
      <c r="N8" s="18" t="s">
        <v>21</v>
      </c>
      <c r="O8" s="15"/>
      <c r="P8" s="18" t="s">
        <v>22</v>
      </c>
      <c r="Q8" s="15"/>
      <c r="R8" s="18" t="s">
        <v>23</v>
      </c>
      <c r="T8" s="18" t="s">
        <v>10</v>
      </c>
      <c r="U8"/>
      <c r="V8"/>
    </row>
    <row r="9" spans="1:22" s="23" customFormat="1" x14ac:dyDescent="0.2">
      <c r="A9" s="19"/>
      <c r="B9" s="20" t="s">
        <v>24</v>
      </c>
      <c r="C9" s="19"/>
      <c r="D9" s="20" t="s">
        <v>25</v>
      </c>
      <c r="E9" s="19"/>
      <c r="F9" s="21" t="s">
        <v>26</v>
      </c>
      <c r="G9" s="22"/>
      <c r="H9" s="21" t="s">
        <v>27</v>
      </c>
      <c r="I9" s="22"/>
      <c r="J9" s="21" t="s">
        <v>28</v>
      </c>
      <c r="K9" s="22"/>
      <c r="L9" s="21" t="s">
        <v>28</v>
      </c>
      <c r="M9" s="22"/>
      <c r="N9" s="21" t="s">
        <v>28</v>
      </c>
      <c r="O9" s="22"/>
      <c r="P9" s="21" t="s">
        <v>28</v>
      </c>
      <c r="Q9" s="22"/>
      <c r="R9" s="21" t="s">
        <v>28</v>
      </c>
      <c r="T9" s="21">
        <v>228310</v>
      </c>
      <c r="U9" s="24"/>
      <c r="V9" s="24"/>
    </row>
    <row r="10" spans="1:22" s="23" customFormat="1" x14ac:dyDescent="0.2">
      <c r="A10" s="19"/>
      <c r="B10" s="25">
        <v>0.2475</v>
      </c>
      <c r="C10" s="26"/>
      <c r="D10" s="25">
        <v>4.4999999999999997E-3</v>
      </c>
      <c r="E10" s="26"/>
      <c r="F10" s="25">
        <v>9.7000000000000003E-3</v>
      </c>
      <c r="G10" s="26"/>
      <c r="H10" s="25">
        <v>5.4999999999999997E-3</v>
      </c>
      <c r="I10" s="26"/>
      <c r="J10" s="25">
        <v>0.60780000000000001</v>
      </c>
      <c r="K10" s="26"/>
      <c r="L10" s="25">
        <v>3.6799999999999999E-2</v>
      </c>
      <c r="M10" s="26"/>
      <c r="N10" s="25">
        <v>2.29E-2</v>
      </c>
      <c r="O10" s="26"/>
      <c r="P10" s="25">
        <v>2.18E-2</v>
      </c>
      <c r="Q10" s="26"/>
      <c r="R10" s="25">
        <v>4.3499999999999997E-2</v>
      </c>
      <c r="S10" s="9"/>
      <c r="T10" s="27">
        <v>1</v>
      </c>
      <c r="U10" s="24"/>
      <c r="V10" s="24"/>
    </row>
    <row r="11" spans="1:22" s="23" customFormat="1" x14ac:dyDescent="0.2">
      <c r="A11" s="19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9"/>
      <c r="T11" s="28"/>
      <c r="U11" s="24"/>
      <c r="V11" s="24"/>
    </row>
    <row r="12" spans="1:22" x14ac:dyDescent="0.2">
      <c r="A12" s="29" t="s">
        <v>29</v>
      </c>
      <c r="B12" s="30">
        <v>72146</v>
      </c>
      <c r="C12" s="31"/>
      <c r="D12" s="30">
        <v>1312</v>
      </c>
      <c r="E12" s="29"/>
      <c r="F12" s="32">
        <v>2828</v>
      </c>
      <c r="G12" s="32"/>
      <c r="H12" s="32">
        <v>1603</v>
      </c>
      <c r="I12" s="32"/>
      <c r="J12" s="32">
        <v>177174</v>
      </c>
      <c r="K12" s="32"/>
      <c r="L12" s="32">
        <v>10727</v>
      </c>
      <c r="M12" s="32"/>
      <c r="N12" s="32">
        <v>6675</v>
      </c>
      <c r="O12" s="32"/>
      <c r="P12" s="32">
        <v>6355</v>
      </c>
      <c r="Q12" s="32"/>
      <c r="R12" s="32">
        <v>12680</v>
      </c>
      <c r="T12" s="33">
        <v>-291500</v>
      </c>
      <c r="U12"/>
      <c r="V12"/>
    </row>
    <row r="13" spans="1:22" x14ac:dyDescent="0.2">
      <c r="A13" s="29" t="s">
        <v>30</v>
      </c>
      <c r="B13" s="30">
        <v>72146</v>
      </c>
      <c r="C13" s="31"/>
      <c r="D13" s="30">
        <v>1312</v>
      </c>
      <c r="E13" s="29"/>
      <c r="F13" s="32">
        <v>2828</v>
      </c>
      <c r="G13" s="32"/>
      <c r="H13" s="32">
        <v>1603</v>
      </c>
      <c r="I13" s="32"/>
      <c r="J13" s="32">
        <v>177174</v>
      </c>
      <c r="K13" s="32"/>
      <c r="L13" s="32">
        <v>10727</v>
      </c>
      <c r="M13" s="32"/>
      <c r="N13" s="32">
        <v>6675</v>
      </c>
      <c r="O13" s="32"/>
      <c r="P13" s="32">
        <v>6355</v>
      </c>
      <c r="Q13" s="32"/>
      <c r="R13" s="32">
        <v>12680</v>
      </c>
      <c r="T13" s="33">
        <v>-291500</v>
      </c>
      <c r="U13"/>
      <c r="V13"/>
    </row>
    <row r="14" spans="1:22" x14ac:dyDescent="0.2">
      <c r="A14" s="29" t="s">
        <v>31</v>
      </c>
      <c r="B14" s="30">
        <v>72146</v>
      </c>
      <c r="C14" s="31"/>
      <c r="D14" s="30">
        <v>1312</v>
      </c>
      <c r="E14" s="29"/>
      <c r="F14" s="32">
        <v>2828</v>
      </c>
      <c r="G14" s="32"/>
      <c r="H14" s="32">
        <v>1603</v>
      </c>
      <c r="I14" s="32"/>
      <c r="J14" s="32">
        <v>177174</v>
      </c>
      <c r="K14" s="32"/>
      <c r="L14" s="32">
        <v>10727</v>
      </c>
      <c r="M14" s="32"/>
      <c r="N14" s="32">
        <v>6675</v>
      </c>
      <c r="O14" s="32"/>
      <c r="P14" s="32">
        <v>6355</v>
      </c>
      <c r="Q14" s="32"/>
      <c r="R14" s="32">
        <v>12680</v>
      </c>
      <c r="T14" s="33">
        <v>-291500</v>
      </c>
      <c r="U14"/>
      <c r="V14"/>
    </row>
    <row r="15" spans="1:22" x14ac:dyDescent="0.2">
      <c r="A15" s="13" t="s">
        <v>32</v>
      </c>
      <c r="B15" s="34"/>
      <c r="C15" s="13"/>
      <c r="D15" s="34"/>
      <c r="E15" s="13"/>
      <c r="F15" s="34"/>
      <c r="G15" s="32"/>
      <c r="H15" s="34"/>
      <c r="I15" s="32"/>
      <c r="J15" s="34"/>
      <c r="K15" s="32"/>
      <c r="L15" s="34"/>
      <c r="M15" s="32"/>
      <c r="N15" s="34"/>
      <c r="O15" s="32"/>
      <c r="P15" s="34"/>
      <c r="Q15" s="32"/>
      <c r="R15" s="34"/>
      <c r="S15"/>
      <c r="T15" s="35"/>
      <c r="U15"/>
      <c r="V15"/>
    </row>
    <row r="16" spans="1:22" x14ac:dyDescent="0.2">
      <c r="A16" s="13"/>
      <c r="B16" s="32">
        <v>216438</v>
      </c>
      <c r="C16" s="13"/>
      <c r="D16" s="32">
        <v>3936</v>
      </c>
      <c r="E16" s="13"/>
      <c r="F16" s="32">
        <v>8484</v>
      </c>
      <c r="G16" s="32"/>
      <c r="H16" s="32">
        <v>4809</v>
      </c>
      <c r="I16" s="32"/>
      <c r="J16" s="32">
        <v>531522</v>
      </c>
      <c r="K16" s="32"/>
      <c r="L16" s="32">
        <v>32181</v>
      </c>
      <c r="M16" s="32"/>
      <c r="N16" s="32">
        <v>20025</v>
      </c>
      <c r="O16" s="32"/>
      <c r="P16" s="32">
        <v>19065</v>
      </c>
      <c r="Q16" s="32"/>
      <c r="R16" s="32">
        <v>38040</v>
      </c>
      <c r="S16" s="32"/>
      <c r="T16" s="32">
        <v>-874500</v>
      </c>
      <c r="U16"/>
      <c r="V16"/>
    </row>
    <row r="17" spans="1:22" x14ac:dyDescent="0.2">
      <c r="A17" s="13"/>
      <c r="B17" s="32"/>
      <c r="C17" s="13"/>
      <c r="D17" s="32"/>
      <c r="E17" s="1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/>
      <c r="T17" s="36"/>
      <c r="U17"/>
      <c r="V17"/>
    </row>
    <row r="18" spans="1:22" x14ac:dyDescent="0.2">
      <c r="A18" s="29" t="s">
        <v>33</v>
      </c>
      <c r="B18" s="30">
        <v>72146</v>
      </c>
      <c r="C18" s="29"/>
      <c r="D18" s="32">
        <v>1312</v>
      </c>
      <c r="E18" s="29"/>
      <c r="F18" s="32">
        <v>2828</v>
      </c>
      <c r="G18" s="32"/>
      <c r="H18" s="32">
        <v>1603</v>
      </c>
      <c r="I18" s="32"/>
      <c r="J18" s="32">
        <v>177174</v>
      </c>
      <c r="K18" s="32"/>
      <c r="L18" s="32">
        <v>10727</v>
      </c>
      <c r="M18" s="32"/>
      <c r="N18" s="32">
        <v>6675</v>
      </c>
      <c r="O18" s="32"/>
      <c r="P18" s="32">
        <v>6355</v>
      </c>
      <c r="Q18" s="32"/>
      <c r="R18" s="32">
        <v>12680</v>
      </c>
      <c r="T18" s="33">
        <v>-291500</v>
      </c>
      <c r="U18"/>
      <c r="V18"/>
    </row>
    <row r="19" spans="1:22" x14ac:dyDescent="0.2">
      <c r="A19" s="29" t="s">
        <v>34</v>
      </c>
      <c r="B19" s="30">
        <v>72146</v>
      </c>
      <c r="C19" s="29"/>
      <c r="D19" s="32">
        <v>1312</v>
      </c>
      <c r="E19" s="29"/>
      <c r="F19" s="32">
        <v>2828</v>
      </c>
      <c r="G19" s="32"/>
      <c r="H19" s="32">
        <v>1603</v>
      </c>
      <c r="I19" s="32"/>
      <c r="J19" s="32">
        <v>177174</v>
      </c>
      <c r="K19" s="32"/>
      <c r="L19" s="32">
        <v>10727</v>
      </c>
      <c r="M19" s="32"/>
      <c r="N19" s="32">
        <v>6675</v>
      </c>
      <c r="O19" s="32"/>
      <c r="P19" s="32">
        <v>6355</v>
      </c>
      <c r="Q19" s="32"/>
      <c r="R19" s="32">
        <v>12680</v>
      </c>
      <c r="T19" s="33">
        <v>-291500</v>
      </c>
      <c r="U19"/>
      <c r="V19"/>
    </row>
    <row r="20" spans="1:22" x14ac:dyDescent="0.2">
      <c r="A20" s="29" t="s">
        <v>35</v>
      </c>
      <c r="B20" s="30">
        <v>63255</v>
      </c>
      <c r="C20" s="29"/>
      <c r="D20" s="32">
        <v>1150</v>
      </c>
      <c r="E20" s="29"/>
      <c r="F20" s="32">
        <v>2479</v>
      </c>
      <c r="G20" s="32"/>
      <c r="H20" s="32">
        <v>1406</v>
      </c>
      <c r="I20" s="32"/>
      <c r="J20" s="32">
        <v>155339</v>
      </c>
      <c r="K20" s="32"/>
      <c r="L20" s="32">
        <v>9405</v>
      </c>
      <c r="M20" s="32"/>
      <c r="N20" s="32">
        <v>5853</v>
      </c>
      <c r="O20" s="32"/>
      <c r="P20" s="32">
        <v>5572</v>
      </c>
      <c r="Q20" s="32"/>
      <c r="R20" s="32">
        <v>11118</v>
      </c>
      <c r="T20" s="33">
        <v>-255577</v>
      </c>
      <c r="U20"/>
      <c r="V20"/>
    </row>
    <row r="21" spans="1:22" x14ac:dyDescent="0.2">
      <c r="A21" s="29" t="s">
        <v>36</v>
      </c>
      <c r="B21" s="37">
        <v>-44455</v>
      </c>
      <c r="C21" s="85"/>
      <c r="D21" s="37">
        <v>-810</v>
      </c>
      <c r="E21" s="85"/>
      <c r="F21" s="37">
        <v>-1745</v>
      </c>
      <c r="G21" s="37"/>
      <c r="H21" s="37">
        <v>-985</v>
      </c>
      <c r="I21" s="37"/>
      <c r="J21" s="37">
        <v>-109175</v>
      </c>
      <c r="K21" s="37"/>
      <c r="L21" s="37">
        <v>-6610</v>
      </c>
      <c r="M21" s="37"/>
      <c r="N21" s="37">
        <v>-4110</v>
      </c>
      <c r="O21" s="37"/>
      <c r="P21" s="37">
        <v>-3915</v>
      </c>
      <c r="Q21" s="37"/>
      <c r="R21" s="37">
        <v>-7810</v>
      </c>
      <c r="S21" s="59"/>
      <c r="T21" s="38">
        <v>179615</v>
      </c>
      <c r="U21"/>
      <c r="V21"/>
    </row>
    <row r="22" spans="1:22" x14ac:dyDescent="0.2">
      <c r="A22" s="13"/>
      <c r="B22" s="32">
        <v>163092</v>
      </c>
      <c r="C22" s="13"/>
      <c r="D22" s="32">
        <v>2964</v>
      </c>
      <c r="E22" s="13"/>
      <c r="F22" s="32">
        <v>6390</v>
      </c>
      <c r="G22" s="32"/>
      <c r="H22" s="32">
        <v>3627</v>
      </c>
      <c r="I22" s="32"/>
      <c r="J22" s="32">
        <v>400512</v>
      </c>
      <c r="K22" s="32"/>
      <c r="L22" s="32">
        <v>24249</v>
      </c>
      <c r="M22" s="32"/>
      <c r="N22" s="32">
        <v>15093</v>
      </c>
      <c r="O22" s="32"/>
      <c r="P22" s="32">
        <v>14367</v>
      </c>
      <c r="Q22" s="32"/>
      <c r="R22" s="32">
        <v>28668</v>
      </c>
      <c r="S22" s="32"/>
      <c r="T22" s="32">
        <v>-658962</v>
      </c>
      <c r="U22"/>
      <c r="V22"/>
    </row>
    <row r="23" spans="1:22" x14ac:dyDescent="0.2">
      <c r="A23" s="13"/>
      <c r="B23" s="32"/>
      <c r="C23" s="13"/>
      <c r="D23" s="32"/>
      <c r="E23" s="13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/>
      <c r="T23" s="36"/>
      <c r="U23"/>
      <c r="V23"/>
    </row>
    <row r="24" spans="1:22" x14ac:dyDescent="0.2">
      <c r="A24" s="29" t="s">
        <v>37</v>
      </c>
      <c r="B24" s="32">
        <v>63255</v>
      </c>
      <c r="C24" s="29"/>
      <c r="D24" s="32">
        <v>1150</v>
      </c>
      <c r="E24" s="29"/>
      <c r="F24" s="32">
        <v>2479</v>
      </c>
      <c r="G24" s="32"/>
      <c r="H24" s="32">
        <v>1406</v>
      </c>
      <c r="I24" s="32"/>
      <c r="J24" s="32">
        <v>155339</v>
      </c>
      <c r="K24" s="32"/>
      <c r="L24" s="32">
        <v>9405</v>
      </c>
      <c r="M24" s="32"/>
      <c r="N24" s="32">
        <v>5853</v>
      </c>
      <c r="O24" s="32"/>
      <c r="P24" s="32">
        <v>5572</v>
      </c>
      <c r="Q24" s="32"/>
      <c r="R24" s="32">
        <v>11118</v>
      </c>
      <c r="T24" s="33">
        <v>-255577</v>
      </c>
      <c r="U24"/>
      <c r="V24"/>
    </row>
    <row r="25" spans="1:22" x14ac:dyDescent="0.2">
      <c r="A25" s="29" t="s">
        <v>38</v>
      </c>
      <c r="B25" s="32">
        <v>63255</v>
      </c>
      <c r="C25" s="29"/>
      <c r="D25" s="32">
        <v>1150</v>
      </c>
      <c r="E25" s="29"/>
      <c r="F25" s="32">
        <v>2479</v>
      </c>
      <c r="G25" s="32"/>
      <c r="H25" s="32">
        <v>1406</v>
      </c>
      <c r="I25" s="32"/>
      <c r="J25" s="32">
        <v>155339</v>
      </c>
      <c r="K25" s="32"/>
      <c r="L25" s="32">
        <v>9405</v>
      </c>
      <c r="M25" s="32"/>
      <c r="N25" s="32">
        <v>5853</v>
      </c>
      <c r="O25" s="32"/>
      <c r="P25" s="32">
        <v>5572</v>
      </c>
      <c r="Q25" s="32"/>
      <c r="R25" s="32">
        <v>11118</v>
      </c>
      <c r="T25" s="33">
        <v>-255577</v>
      </c>
      <c r="U25"/>
      <c r="V25"/>
    </row>
    <row r="26" spans="1:22" x14ac:dyDescent="0.2">
      <c r="A26" s="29" t="s">
        <v>39</v>
      </c>
      <c r="B26" s="32">
        <v>63255</v>
      </c>
      <c r="C26" s="29"/>
      <c r="D26" s="32">
        <v>1150</v>
      </c>
      <c r="E26" s="29"/>
      <c r="F26" s="32">
        <v>2479</v>
      </c>
      <c r="G26" s="32"/>
      <c r="H26" s="32">
        <v>1406</v>
      </c>
      <c r="I26" s="32"/>
      <c r="J26" s="32">
        <v>155339</v>
      </c>
      <c r="K26" s="32"/>
      <c r="L26" s="32">
        <v>9405</v>
      </c>
      <c r="M26" s="32"/>
      <c r="N26" s="32">
        <v>5853</v>
      </c>
      <c r="O26" s="32"/>
      <c r="P26" s="32">
        <v>5572</v>
      </c>
      <c r="Q26" s="32"/>
      <c r="R26" s="32">
        <v>11118</v>
      </c>
      <c r="T26" s="33">
        <v>-255577</v>
      </c>
    </row>
    <row r="27" spans="1:22" x14ac:dyDescent="0.2">
      <c r="A27" s="13" t="s">
        <v>40</v>
      </c>
      <c r="B27" s="34"/>
      <c r="C27" s="13"/>
      <c r="D27" s="34"/>
      <c r="E27" s="13"/>
      <c r="F27" s="34"/>
      <c r="G27" s="32"/>
      <c r="H27" s="34"/>
      <c r="I27" s="32"/>
      <c r="J27" s="34"/>
      <c r="K27" s="32"/>
      <c r="L27" s="34"/>
      <c r="M27" s="32"/>
      <c r="N27" s="34"/>
      <c r="O27" s="32"/>
      <c r="P27" s="34"/>
      <c r="Q27" s="32"/>
      <c r="R27" s="34"/>
      <c r="S27"/>
      <c r="T27" s="35">
        <v>0</v>
      </c>
      <c r="U27"/>
      <c r="V27"/>
    </row>
    <row r="28" spans="1:22" x14ac:dyDescent="0.2">
      <c r="A28" s="13"/>
      <c r="B28" s="32">
        <v>189765</v>
      </c>
      <c r="C28" s="13"/>
      <c r="D28" s="32">
        <v>3450</v>
      </c>
      <c r="E28" s="13"/>
      <c r="F28" s="32">
        <v>7437</v>
      </c>
      <c r="G28" s="32"/>
      <c r="H28" s="32">
        <v>4218</v>
      </c>
      <c r="I28" s="32"/>
      <c r="J28" s="32">
        <v>466017</v>
      </c>
      <c r="K28" s="32"/>
      <c r="L28" s="32">
        <v>28215</v>
      </c>
      <c r="M28" s="32"/>
      <c r="N28" s="32">
        <v>17559</v>
      </c>
      <c r="O28" s="32"/>
      <c r="P28" s="32">
        <v>16716</v>
      </c>
      <c r="Q28" s="32"/>
      <c r="R28" s="32">
        <v>33354</v>
      </c>
      <c r="S28" s="32"/>
      <c r="T28" s="32">
        <v>-766731</v>
      </c>
      <c r="U28"/>
      <c r="V28"/>
    </row>
    <row r="29" spans="1:22" x14ac:dyDescent="0.2">
      <c r="A29" s="13"/>
      <c r="B29" s="32"/>
      <c r="C29" s="13"/>
      <c r="D29" s="32"/>
      <c r="E29" s="13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/>
      <c r="T29" s="36"/>
      <c r="U29"/>
      <c r="V29"/>
    </row>
    <row r="30" spans="1:22" x14ac:dyDescent="0.2">
      <c r="A30" s="29" t="s">
        <v>41</v>
      </c>
      <c r="B30" s="32">
        <v>63255</v>
      </c>
      <c r="C30" s="29"/>
      <c r="D30" s="32">
        <v>1150</v>
      </c>
      <c r="E30" s="29"/>
      <c r="F30" s="32">
        <v>2479</v>
      </c>
      <c r="G30" s="32"/>
      <c r="H30" s="32">
        <v>1406</v>
      </c>
      <c r="I30" s="32"/>
      <c r="J30" s="32">
        <v>155339</v>
      </c>
      <c r="K30" s="32"/>
      <c r="L30" s="32">
        <v>9405</v>
      </c>
      <c r="M30" s="32"/>
      <c r="N30" s="32">
        <v>5853</v>
      </c>
      <c r="O30" s="32"/>
      <c r="P30" s="32">
        <v>5572</v>
      </c>
      <c r="Q30" s="32"/>
      <c r="R30" s="32">
        <v>11118</v>
      </c>
      <c r="T30" s="33">
        <v>-255577</v>
      </c>
      <c r="U30"/>
      <c r="V30"/>
    </row>
    <row r="31" spans="1:22" ht="13.5" thickBot="1" x14ac:dyDescent="0.25">
      <c r="A31" s="29" t="s">
        <v>42</v>
      </c>
      <c r="B31" s="32">
        <v>63255</v>
      </c>
      <c r="C31" s="29"/>
      <c r="D31" s="32">
        <v>1150</v>
      </c>
      <c r="E31" s="29"/>
      <c r="F31" s="32">
        <v>2479</v>
      </c>
      <c r="G31" s="32"/>
      <c r="H31" s="32">
        <v>1406</v>
      </c>
      <c r="I31" s="32"/>
      <c r="J31" s="32">
        <v>155339</v>
      </c>
      <c r="K31" s="32"/>
      <c r="L31" s="32">
        <v>9405</v>
      </c>
      <c r="M31" s="32"/>
      <c r="N31" s="32">
        <v>5853</v>
      </c>
      <c r="O31" s="32"/>
      <c r="P31" s="32">
        <v>5572</v>
      </c>
      <c r="Q31" s="32"/>
      <c r="R31" s="32">
        <v>11118</v>
      </c>
      <c r="T31" s="33">
        <v>-255577</v>
      </c>
      <c r="U31"/>
      <c r="V31"/>
    </row>
    <row r="32" spans="1:22" ht="13.5" thickBot="1" x14ac:dyDescent="0.25">
      <c r="A32" s="39" t="s">
        <v>43</v>
      </c>
      <c r="B32" s="40">
        <v>63255</v>
      </c>
      <c r="C32" s="41"/>
      <c r="D32" s="40">
        <v>1150</v>
      </c>
      <c r="E32" s="41"/>
      <c r="F32" s="40">
        <v>2479</v>
      </c>
      <c r="G32" s="40"/>
      <c r="H32" s="40">
        <v>1406</v>
      </c>
      <c r="I32" s="40"/>
      <c r="J32" s="40">
        <v>155339</v>
      </c>
      <c r="K32" s="40"/>
      <c r="L32" s="40">
        <v>9405</v>
      </c>
      <c r="M32" s="40"/>
      <c r="N32" s="40">
        <v>5853</v>
      </c>
      <c r="O32" s="40"/>
      <c r="P32" s="40">
        <v>5572</v>
      </c>
      <c r="Q32" s="40"/>
      <c r="R32" s="40">
        <v>11118</v>
      </c>
      <c r="S32" s="42"/>
      <c r="T32" s="43">
        <v>-255577</v>
      </c>
      <c r="U32"/>
      <c r="V32"/>
    </row>
    <row r="33" spans="1:22" x14ac:dyDescent="0.2">
      <c r="A33" s="13" t="s">
        <v>44</v>
      </c>
      <c r="B33" s="34"/>
      <c r="C33" s="13"/>
      <c r="D33" s="34"/>
      <c r="E33" s="13"/>
      <c r="F33" s="34"/>
      <c r="G33" s="32"/>
      <c r="H33" s="34"/>
      <c r="I33" s="32"/>
      <c r="J33" s="34"/>
      <c r="K33" s="32"/>
      <c r="L33" s="34"/>
      <c r="M33" s="32"/>
      <c r="N33" s="34"/>
      <c r="O33" s="32"/>
      <c r="P33" s="34"/>
      <c r="Q33" s="32"/>
      <c r="R33" s="34"/>
      <c r="T33" s="35">
        <v>0</v>
      </c>
      <c r="U33"/>
      <c r="V33"/>
    </row>
    <row r="34" spans="1:22" x14ac:dyDescent="0.2">
      <c r="A34" s="13"/>
      <c r="B34" s="32">
        <v>189765</v>
      </c>
      <c r="C34" s="13"/>
      <c r="D34" s="32">
        <v>3450</v>
      </c>
      <c r="E34" s="13"/>
      <c r="F34" s="32">
        <v>7437</v>
      </c>
      <c r="G34" s="32"/>
      <c r="H34" s="32">
        <v>4218</v>
      </c>
      <c r="I34" s="32"/>
      <c r="J34" s="32">
        <v>466017</v>
      </c>
      <c r="K34" s="32"/>
      <c r="L34" s="32">
        <v>28215</v>
      </c>
      <c r="M34" s="32"/>
      <c r="N34" s="32">
        <v>17559</v>
      </c>
      <c r="O34" s="32"/>
      <c r="P34" s="32">
        <v>16716</v>
      </c>
      <c r="Q34" s="32"/>
      <c r="R34" s="32">
        <v>33354</v>
      </c>
      <c r="S34" s="32"/>
      <c r="T34" s="32">
        <v>-766731</v>
      </c>
      <c r="U34"/>
      <c r="V34"/>
    </row>
    <row r="35" spans="1:22" x14ac:dyDescent="0.2">
      <c r="A35" s="13"/>
      <c r="B35" s="32"/>
      <c r="C35" s="13"/>
      <c r="D35" s="32"/>
      <c r="E35" s="13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T35" s="33"/>
      <c r="U35"/>
      <c r="V35"/>
    </row>
    <row r="36" spans="1:22" ht="13.5" thickBot="1" x14ac:dyDescent="0.25">
      <c r="A36" s="44" t="s">
        <v>10</v>
      </c>
      <c r="B36" s="45">
        <v>759060</v>
      </c>
      <c r="C36" s="44"/>
      <c r="D36" s="45">
        <v>13800</v>
      </c>
      <c r="E36" s="44"/>
      <c r="F36" s="45">
        <v>29748</v>
      </c>
      <c r="G36" s="46"/>
      <c r="H36" s="45">
        <v>16872</v>
      </c>
      <c r="I36" s="46"/>
      <c r="J36" s="45">
        <v>1864068</v>
      </c>
      <c r="K36" s="86"/>
      <c r="L36" s="45">
        <v>112860</v>
      </c>
      <c r="N36" s="45">
        <v>70236</v>
      </c>
      <c r="P36" s="45">
        <v>66864</v>
      </c>
      <c r="R36" s="45">
        <v>133416</v>
      </c>
      <c r="T36" s="47">
        <v>-3066924</v>
      </c>
      <c r="U36"/>
      <c r="V36"/>
    </row>
    <row r="37" spans="1:22" ht="13.5" thickTop="1" x14ac:dyDescent="0.2">
      <c r="D37" s="48"/>
      <c r="E37" s="49"/>
      <c r="F37" s="48"/>
      <c r="G37" s="49"/>
      <c r="H37" s="48"/>
      <c r="I37" s="49"/>
      <c r="J37" s="98">
        <v>-1</v>
      </c>
      <c r="K37" s="99"/>
      <c r="L37" s="98">
        <v>-1</v>
      </c>
      <c r="M37" s="99"/>
      <c r="N37" s="98">
        <v>-1</v>
      </c>
      <c r="O37" s="99"/>
      <c r="P37" s="98">
        <v>-1</v>
      </c>
      <c r="Q37" s="99"/>
      <c r="R37" s="98">
        <v>-1</v>
      </c>
      <c r="U37"/>
      <c r="V37"/>
    </row>
    <row r="38" spans="1:22" x14ac:dyDescent="0.2">
      <c r="A38" s="51" t="s">
        <v>45</v>
      </c>
      <c r="D38" s="48"/>
      <c r="E38" s="49"/>
      <c r="F38" s="48"/>
      <c r="G38" s="49"/>
      <c r="H38" s="48"/>
      <c r="I38" s="49"/>
      <c r="J38" s="50"/>
      <c r="K38" s="49"/>
      <c r="L38" s="48"/>
      <c r="M38" s="49"/>
      <c r="N38" s="48"/>
      <c r="O38" s="49"/>
      <c r="P38" s="48"/>
      <c r="Q38" s="49"/>
      <c r="R38" s="48"/>
      <c r="U38"/>
      <c r="V38"/>
    </row>
    <row r="39" spans="1:22" x14ac:dyDescent="0.2">
      <c r="A39" s="9" t="s">
        <v>46</v>
      </c>
      <c r="F39" s="10"/>
      <c r="G39" s="10"/>
      <c r="H39" s="10"/>
      <c r="I39" s="10"/>
      <c r="J39" s="10">
        <v>302579.56220599997</v>
      </c>
      <c r="K39" s="10"/>
      <c r="L39" s="10">
        <v>18335.767478666665</v>
      </c>
      <c r="M39" s="10"/>
      <c r="N39" s="10">
        <v>11402.671681999998</v>
      </c>
      <c r="O39" s="10"/>
      <c r="P39" s="10">
        <v>10843.062686888888</v>
      </c>
      <c r="Q39" s="10"/>
      <c r="R39" s="10">
        <v>21642.71372422222</v>
      </c>
      <c r="S39" s="10"/>
      <c r="T39" s="10">
        <v>364803.77777777775</v>
      </c>
    </row>
    <row r="40" spans="1:22" x14ac:dyDescent="0.2">
      <c r="A40" s="9" t="s">
        <v>47</v>
      </c>
      <c r="F40" s="10"/>
      <c r="G40" s="10"/>
      <c r="H40" s="10"/>
      <c r="I40" s="10"/>
      <c r="J40" s="10">
        <v>-2353.0957470000003</v>
      </c>
      <c r="K40" s="10"/>
      <c r="L40" s="10">
        <v>-142.59329400000001</v>
      </c>
      <c r="M40" s="10"/>
      <c r="N40" s="10">
        <v>-88.676108999999997</v>
      </c>
      <c r="O40" s="10"/>
      <c r="P40" s="10">
        <v>-84.324151000000001</v>
      </c>
      <c r="Q40" s="10"/>
      <c r="R40" s="10">
        <v>-168.310699</v>
      </c>
      <c r="S40" s="10"/>
      <c r="T40" s="10">
        <v>-2837</v>
      </c>
    </row>
    <row r="41" spans="1:22" x14ac:dyDescent="0.2">
      <c r="A41" s="52" t="s">
        <v>48</v>
      </c>
      <c r="F41" s="10"/>
      <c r="G41" s="10"/>
      <c r="H41" s="10"/>
      <c r="I41" s="10"/>
      <c r="J41" s="53">
        <v>0</v>
      </c>
      <c r="K41" s="50"/>
      <c r="L41" s="53">
        <v>10164</v>
      </c>
      <c r="M41" s="50"/>
      <c r="N41" s="53">
        <v>6408</v>
      </c>
      <c r="O41" s="50"/>
      <c r="P41" s="53">
        <v>15816</v>
      </c>
      <c r="Q41" s="50"/>
      <c r="R41" s="53">
        <v>0</v>
      </c>
      <c r="S41" s="10"/>
      <c r="T41" s="3">
        <v>32388</v>
      </c>
    </row>
    <row r="42" spans="1:22" ht="13.5" thickBot="1" x14ac:dyDescent="0.25">
      <c r="A42" s="52" t="s">
        <v>49</v>
      </c>
      <c r="F42" s="10"/>
      <c r="G42" s="10"/>
      <c r="H42" s="10"/>
      <c r="I42" s="10"/>
      <c r="J42" s="7">
        <v>300226.46645899996</v>
      </c>
      <c r="K42" s="10"/>
      <c r="L42" s="7">
        <v>28357.174184666666</v>
      </c>
      <c r="M42" s="10"/>
      <c r="N42" s="7">
        <v>17721.995573</v>
      </c>
      <c r="O42" s="10"/>
      <c r="P42" s="7">
        <v>26574.738535888886</v>
      </c>
      <c r="Q42" s="10"/>
      <c r="R42" s="7">
        <v>21474.403025222218</v>
      </c>
      <c r="S42" s="10"/>
      <c r="T42" s="7">
        <v>394354.77777777775</v>
      </c>
    </row>
    <row r="43" spans="1:22" ht="13.5" thickTop="1" x14ac:dyDescent="0.2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U43"/>
      <c r="V43"/>
    </row>
    <row r="44" spans="1:22" x14ac:dyDescent="0.2">
      <c r="A44" s="52"/>
      <c r="B44" s="108" t="s">
        <v>50</v>
      </c>
      <c r="C44" s="108"/>
      <c r="D44" s="108"/>
      <c r="E44" s="108"/>
      <c r="F44" s="108"/>
      <c r="G44" s="108"/>
      <c r="H44" s="108"/>
      <c r="I44" s="52"/>
      <c r="J44" s="109" t="s">
        <v>51</v>
      </c>
      <c r="K44" s="109"/>
      <c r="L44" s="109"/>
      <c r="M44" s="109"/>
      <c r="N44" s="109"/>
      <c r="O44" s="87"/>
      <c r="P44" s="109" t="s">
        <v>52</v>
      </c>
      <c r="Q44" s="109"/>
      <c r="R44" s="109"/>
      <c r="S44" s="87"/>
      <c r="T44" s="109" t="s">
        <v>53</v>
      </c>
      <c r="U44" s="109"/>
      <c r="V44" s="109"/>
    </row>
    <row r="45" spans="1:22" x14ac:dyDescent="0.2">
      <c r="B45" s="17" t="s">
        <v>54</v>
      </c>
      <c r="C45" s="10"/>
      <c r="D45" s="17" t="s">
        <v>55</v>
      </c>
      <c r="E45" s="10"/>
      <c r="F45" s="17" t="s">
        <v>55</v>
      </c>
      <c r="H45" s="17"/>
      <c r="J45" s="17" t="s">
        <v>57</v>
      </c>
      <c r="L45" s="17" t="s">
        <v>56</v>
      </c>
      <c r="N45" s="17" t="s">
        <v>57</v>
      </c>
      <c r="O45" s="10"/>
      <c r="P45" s="17" t="s">
        <v>58</v>
      </c>
      <c r="Q45" s="10"/>
      <c r="R45" s="17" t="s">
        <v>59</v>
      </c>
      <c r="S45" s="10"/>
      <c r="T45" s="17"/>
      <c r="U45" s="10"/>
      <c r="V45" s="17" t="s">
        <v>60</v>
      </c>
    </row>
    <row r="46" spans="1:22" s="52" customFormat="1" x14ac:dyDescent="0.2">
      <c r="A46" s="9"/>
      <c r="B46" s="17" t="s">
        <v>18</v>
      </c>
      <c r="C46" s="10"/>
      <c r="D46" s="17" t="s">
        <v>61</v>
      </c>
      <c r="E46" s="10"/>
      <c r="F46" s="17" t="s">
        <v>61</v>
      </c>
      <c r="G46" s="9"/>
      <c r="H46" s="17"/>
      <c r="I46" s="9"/>
      <c r="J46" s="17" t="s">
        <v>62</v>
      </c>
      <c r="K46" s="9"/>
      <c r="L46" s="17" t="s">
        <v>62</v>
      </c>
      <c r="M46" s="9"/>
      <c r="N46" s="17" t="s">
        <v>63</v>
      </c>
      <c r="O46" s="10"/>
      <c r="P46" s="17" t="s">
        <v>64</v>
      </c>
      <c r="Q46" s="10"/>
      <c r="R46" s="17" t="s">
        <v>65</v>
      </c>
      <c r="S46" s="10"/>
      <c r="T46" s="17"/>
      <c r="U46" s="10"/>
      <c r="V46" s="17"/>
    </row>
    <row r="47" spans="1:22" x14ac:dyDescent="0.2">
      <c r="B47" s="17" t="s">
        <v>66</v>
      </c>
      <c r="C47" s="10"/>
      <c r="D47" s="17" t="s">
        <v>66</v>
      </c>
      <c r="E47" s="10"/>
      <c r="F47" s="17" t="s">
        <v>67</v>
      </c>
      <c r="H47" s="17"/>
      <c r="J47" s="88" t="s">
        <v>69</v>
      </c>
      <c r="N47" s="17" t="s">
        <v>68</v>
      </c>
      <c r="O47" s="10"/>
      <c r="P47" s="17"/>
      <c r="Q47" s="10"/>
      <c r="R47" s="17"/>
      <c r="S47" s="10"/>
      <c r="T47" s="17"/>
      <c r="U47" s="10"/>
      <c r="V47" s="17"/>
    </row>
    <row r="48" spans="1:22" x14ac:dyDescent="0.2">
      <c r="B48" s="20" t="s">
        <v>26</v>
      </c>
      <c r="D48" s="20">
        <v>182316</v>
      </c>
      <c r="F48" s="20">
        <v>182312</v>
      </c>
      <c r="H48" s="20">
        <v>926328</v>
      </c>
      <c r="J48" s="55" t="s">
        <v>117</v>
      </c>
      <c r="L48" s="55" t="s">
        <v>70</v>
      </c>
      <c r="N48" s="55" t="s">
        <v>71</v>
      </c>
      <c r="P48" s="55" t="s">
        <v>72</v>
      </c>
      <c r="R48" s="55" t="s">
        <v>73</v>
      </c>
      <c r="T48" s="20">
        <v>228310</v>
      </c>
      <c r="U48" s="23"/>
      <c r="V48" s="20">
        <v>182357</v>
      </c>
    </row>
    <row r="49" spans="1:22" x14ac:dyDescent="0.2">
      <c r="B49" s="56"/>
      <c r="D49" s="56"/>
      <c r="F49" s="56"/>
      <c r="H49" s="56"/>
      <c r="J49" s="57"/>
      <c r="N49" s="58"/>
      <c r="P49" s="57"/>
      <c r="R49" s="58"/>
      <c r="T49" s="58"/>
      <c r="V49" s="58"/>
    </row>
    <row r="50" spans="1:22" x14ac:dyDescent="0.2">
      <c r="A50" s="29" t="s">
        <v>29</v>
      </c>
      <c r="B50" s="10">
        <v>236</v>
      </c>
      <c r="D50" s="10">
        <v>-30400</v>
      </c>
      <c r="E50" s="10"/>
      <c r="F50" s="10">
        <v>-2699</v>
      </c>
      <c r="H50" s="10">
        <v>32863</v>
      </c>
      <c r="J50" s="10">
        <v>101889</v>
      </c>
      <c r="K50" s="52"/>
      <c r="L50" s="10">
        <v>8696</v>
      </c>
      <c r="N50" s="54">
        <v>-110585</v>
      </c>
      <c r="O50" s="54"/>
      <c r="P50" s="10">
        <v>54263</v>
      </c>
      <c r="Q50" s="10"/>
      <c r="R50" s="10">
        <v>-54263</v>
      </c>
      <c r="S50" s="10"/>
      <c r="T50" s="10">
        <v>78333</v>
      </c>
      <c r="V50" s="10">
        <v>-78333</v>
      </c>
    </row>
    <row r="51" spans="1:22" x14ac:dyDescent="0.2">
      <c r="A51" s="29" t="s">
        <v>30</v>
      </c>
      <c r="B51" s="10">
        <v>236</v>
      </c>
      <c r="D51" s="10">
        <v>-30400</v>
      </c>
      <c r="E51" s="10"/>
      <c r="F51" s="10">
        <v>-2699</v>
      </c>
      <c r="H51" s="10">
        <v>32863</v>
      </c>
      <c r="J51" s="10">
        <v>101889</v>
      </c>
      <c r="K51" s="52"/>
      <c r="L51" s="10">
        <v>8696</v>
      </c>
      <c r="N51" s="54">
        <v>-110585</v>
      </c>
      <c r="O51" s="54"/>
      <c r="P51" s="10">
        <v>54263</v>
      </c>
      <c r="Q51" s="10"/>
      <c r="R51" s="10">
        <v>-54263</v>
      </c>
      <c r="S51" s="10"/>
      <c r="T51" s="10">
        <v>78333</v>
      </c>
      <c r="V51" s="10">
        <v>-78333</v>
      </c>
    </row>
    <row r="52" spans="1:22" x14ac:dyDescent="0.2">
      <c r="A52" s="29" t="s">
        <v>31</v>
      </c>
      <c r="B52" s="10">
        <v>236</v>
      </c>
      <c r="D52" s="10">
        <v>-30400</v>
      </c>
      <c r="E52" s="10"/>
      <c r="F52" s="10">
        <v>-2699</v>
      </c>
      <c r="H52" s="10">
        <v>32863</v>
      </c>
      <c r="J52" s="10">
        <v>101889</v>
      </c>
      <c r="K52" s="52"/>
      <c r="L52" s="10">
        <v>8696</v>
      </c>
      <c r="N52" s="54">
        <v>-110585</v>
      </c>
      <c r="O52" s="54"/>
      <c r="P52" s="10">
        <v>54263</v>
      </c>
      <c r="Q52" s="10"/>
      <c r="R52" s="10">
        <v>-54263</v>
      </c>
      <c r="S52" s="10"/>
      <c r="T52" s="10">
        <v>78333</v>
      </c>
      <c r="V52" s="10">
        <v>-78333</v>
      </c>
    </row>
    <row r="53" spans="1:22" x14ac:dyDescent="0.2">
      <c r="A53" s="13" t="s">
        <v>32</v>
      </c>
      <c r="B53" s="3"/>
      <c r="D53" s="3"/>
      <c r="E53" s="10"/>
      <c r="F53" s="3"/>
      <c r="H53" s="3"/>
      <c r="J53" s="59"/>
      <c r="K53" s="52"/>
      <c r="L53" s="61"/>
      <c r="N53" s="60"/>
      <c r="O53" s="54"/>
      <c r="P53" s="60"/>
      <c r="Q53" s="10"/>
      <c r="R53" s="3"/>
      <c r="S53" s="10"/>
      <c r="T53" s="3"/>
      <c r="V53" s="3"/>
    </row>
    <row r="54" spans="1:22" x14ac:dyDescent="0.2">
      <c r="A54" s="13"/>
      <c r="B54" s="10">
        <v>708</v>
      </c>
      <c r="D54" s="10">
        <v>-91200</v>
      </c>
      <c r="E54" s="10"/>
      <c r="F54" s="10">
        <v>-8097</v>
      </c>
      <c r="H54" s="10">
        <v>98589</v>
      </c>
      <c r="J54" s="10">
        <v>305667</v>
      </c>
      <c r="L54" s="10">
        <v>26088</v>
      </c>
      <c r="N54" s="10">
        <v>-331755</v>
      </c>
      <c r="O54" s="10"/>
      <c r="P54" s="10">
        <v>162789</v>
      </c>
      <c r="Q54" s="10"/>
      <c r="R54" s="10">
        <v>-162789</v>
      </c>
      <c r="S54" s="10"/>
      <c r="T54" s="10">
        <v>234999</v>
      </c>
      <c r="V54" s="10">
        <v>-234999</v>
      </c>
    </row>
    <row r="55" spans="1:22" x14ac:dyDescent="0.2">
      <c r="A55" s="13"/>
      <c r="B55" s="10"/>
      <c r="D55" s="10"/>
      <c r="E55" s="10"/>
      <c r="F55" s="10"/>
      <c r="N55" s="10"/>
      <c r="O55" s="10"/>
      <c r="P55" s="10"/>
      <c r="Q55" s="10"/>
      <c r="R55" s="10"/>
      <c r="S55" s="10"/>
      <c r="T55" s="10"/>
      <c r="V55" s="10"/>
    </row>
    <row r="56" spans="1:22" x14ac:dyDescent="0.2">
      <c r="A56" s="29" t="s">
        <v>33</v>
      </c>
      <c r="B56" s="10">
        <v>236</v>
      </c>
      <c r="D56" s="10">
        <v>-30400</v>
      </c>
      <c r="E56" s="10"/>
      <c r="F56" s="10">
        <v>-2699</v>
      </c>
      <c r="H56" s="10">
        <v>32863</v>
      </c>
      <c r="J56" s="10">
        <v>101889</v>
      </c>
      <c r="L56" s="10">
        <v>8696</v>
      </c>
      <c r="N56" s="54">
        <v>-110585</v>
      </c>
      <c r="O56" s="10"/>
      <c r="P56" s="10">
        <v>54263</v>
      </c>
      <c r="Q56" s="10"/>
      <c r="R56" s="10">
        <v>-54263</v>
      </c>
      <c r="S56" s="10"/>
      <c r="T56" s="10">
        <v>78333</v>
      </c>
      <c r="V56" s="10">
        <v>-78333</v>
      </c>
    </row>
    <row r="57" spans="1:22" x14ac:dyDescent="0.2">
      <c r="A57" s="29" t="s">
        <v>34</v>
      </c>
      <c r="B57" s="10">
        <v>236</v>
      </c>
      <c r="D57" s="10">
        <v>-30400</v>
      </c>
      <c r="E57" s="10"/>
      <c r="F57" s="10">
        <v>-2699</v>
      </c>
      <c r="H57" s="10">
        <v>32863</v>
      </c>
      <c r="J57" s="10">
        <v>101889</v>
      </c>
      <c r="L57" s="10">
        <v>8696</v>
      </c>
      <c r="N57" s="54">
        <v>-110585</v>
      </c>
      <c r="O57" s="10"/>
      <c r="P57" s="10">
        <v>54263</v>
      </c>
      <c r="Q57" s="10"/>
      <c r="R57" s="10">
        <v>-54263</v>
      </c>
      <c r="S57" s="10"/>
      <c r="T57" s="10">
        <v>78333</v>
      </c>
      <c r="V57" s="10">
        <v>-78333</v>
      </c>
    </row>
    <row r="58" spans="1:22" x14ac:dyDescent="0.2">
      <c r="A58" s="29" t="s">
        <v>35</v>
      </c>
      <c r="B58" s="10">
        <v>236</v>
      </c>
      <c r="D58" s="10">
        <v>-30400</v>
      </c>
      <c r="E58" s="10"/>
      <c r="F58" s="10">
        <v>-2699</v>
      </c>
      <c r="H58" s="10">
        <v>32863</v>
      </c>
      <c r="J58" s="10">
        <v>167408</v>
      </c>
      <c r="L58" s="10">
        <v>7374</v>
      </c>
      <c r="N58" s="54">
        <v>-174782</v>
      </c>
      <c r="O58" s="10"/>
      <c r="P58" s="10">
        <v>49828</v>
      </c>
      <c r="Q58" s="10"/>
      <c r="R58" s="10">
        <v>-49828</v>
      </c>
      <c r="S58" s="10"/>
      <c r="T58" s="10">
        <v>66038</v>
      </c>
      <c r="V58" s="10">
        <v>-66038</v>
      </c>
    </row>
    <row r="59" spans="1:22" x14ac:dyDescent="0.2">
      <c r="A59" s="29" t="s">
        <v>36</v>
      </c>
      <c r="B59" s="60"/>
      <c r="C59" s="59"/>
      <c r="D59" s="60"/>
      <c r="E59" s="60"/>
      <c r="F59" s="60"/>
      <c r="G59" s="59"/>
      <c r="H59" s="60"/>
      <c r="I59" s="59"/>
      <c r="J59" s="60">
        <v>-251616</v>
      </c>
      <c r="K59" s="59"/>
      <c r="L59" s="3">
        <v>-6610</v>
      </c>
      <c r="M59" s="61"/>
      <c r="N59" s="60">
        <v>258226</v>
      </c>
      <c r="O59" s="60"/>
      <c r="P59" s="60"/>
      <c r="Q59" s="60"/>
      <c r="R59" s="60"/>
      <c r="S59" s="60"/>
      <c r="T59" s="60">
        <v>-61475</v>
      </c>
      <c r="U59" s="59"/>
      <c r="V59" s="60">
        <v>61475</v>
      </c>
    </row>
    <row r="60" spans="1:22" x14ac:dyDescent="0.2">
      <c r="A60" s="13"/>
      <c r="B60" s="10">
        <v>708</v>
      </c>
      <c r="D60" s="10">
        <v>-91200</v>
      </c>
      <c r="E60" s="10"/>
      <c r="F60" s="10">
        <v>-8097</v>
      </c>
      <c r="H60" s="10">
        <v>98589</v>
      </c>
      <c r="J60" s="10">
        <v>119570</v>
      </c>
      <c r="L60" s="10">
        <v>18156</v>
      </c>
      <c r="N60" s="10">
        <v>-137726</v>
      </c>
      <c r="O60" s="10"/>
      <c r="P60" s="10">
        <v>158354</v>
      </c>
      <c r="Q60" s="10"/>
      <c r="R60" s="10">
        <v>-158354</v>
      </c>
      <c r="S60" s="10"/>
      <c r="T60" s="10">
        <v>161229</v>
      </c>
      <c r="V60" s="10">
        <v>-161229</v>
      </c>
    </row>
    <row r="61" spans="1:22" x14ac:dyDescent="0.2">
      <c r="A61" s="13"/>
      <c r="B61" s="10"/>
      <c r="D61" s="10"/>
      <c r="E61" s="10"/>
      <c r="F61" s="10"/>
      <c r="N61" s="10"/>
      <c r="O61" s="10"/>
      <c r="P61" s="10"/>
      <c r="Q61" s="10"/>
      <c r="R61" s="10"/>
      <c r="S61" s="10"/>
      <c r="T61" s="10"/>
      <c r="V61" s="10"/>
    </row>
    <row r="62" spans="1:22" x14ac:dyDescent="0.2">
      <c r="A62" s="29" t="s">
        <v>37</v>
      </c>
      <c r="B62" s="10">
        <v>236</v>
      </c>
      <c r="D62" s="10">
        <v>-30400</v>
      </c>
      <c r="E62" s="10"/>
      <c r="F62" s="10">
        <v>-2699</v>
      </c>
      <c r="H62" s="10">
        <v>32863</v>
      </c>
      <c r="J62" s="10">
        <v>-23245</v>
      </c>
      <c r="L62" s="10">
        <v>7374</v>
      </c>
      <c r="N62" s="54">
        <v>15871</v>
      </c>
      <c r="O62" s="10"/>
      <c r="P62" s="10">
        <v>25590</v>
      </c>
      <c r="Q62" s="10"/>
      <c r="R62" s="10">
        <v>-25590</v>
      </c>
      <c r="S62" s="10"/>
      <c r="T62" s="10">
        <v>66038</v>
      </c>
      <c r="V62" s="10">
        <v>-66038</v>
      </c>
    </row>
    <row r="63" spans="1:22" x14ac:dyDescent="0.2">
      <c r="A63" s="29" t="s">
        <v>38</v>
      </c>
      <c r="B63" s="10">
        <v>236</v>
      </c>
      <c r="D63" s="10">
        <v>-30400</v>
      </c>
      <c r="E63" s="10"/>
      <c r="F63" s="10">
        <v>-2699</v>
      </c>
      <c r="H63" s="10">
        <v>32863</v>
      </c>
      <c r="J63" s="10">
        <v>-23245</v>
      </c>
      <c r="L63" s="10">
        <v>7374</v>
      </c>
      <c r="N63" s="54">
        <v>15871</v>
      </c>
      <c r="O63" s="10"/>
      <c r="P63" s="10">
        <v>25590</v>
      </c>
      <c r="Q63" s="10"/>
      <c r="R63" s="10">
        <v>-25590</v>
      </c>
      <c r="S63" s="10"/>
      <c r="T63" s="10">
        <v>66038</v>
      </c>
      <c r="V63" s="10">
        <v>-66038</v>
      </c>
    </row>
    <row r="64" spans="1:22" x14ac:dyDescent="0.2">
      <c r="A64" s="29" t="s">
        <v>39</v>
      </c>
      <c r="B64" s="10">
        <v>236</v>
      </c>
      <c r="D64" s="10">
        <v>-30400</v>
      </c>
      <c r="E64" s="10"/>
      <c r="F64" s="10">
        <v>-2699</v>
      </c>
      <c r="H64" s="10">
        <v>32863</v>
      </c>
      <c r="J64" s="10">
        <v>-23245</v>
      </c>
      <c r="L64" s="10">
        <v>7374</v>
      </c>
      <c r="N64" s="54">
        <v>15871</v>
      </c>
      <c r="O64" s="10"/>
      <c r="P64" s="10">
        <v>25590</v>
      </c>
      <c r="Q64" s="10"/>
      <c r="R64" s="10">
        <v>-25590</v>
      </c>
      <c r="S64" s="10"/>
      <c r="T64" s="10">
        <v>66038</v>
      </c>
      <c r="V64" s="10">
        <v>-66038</v>
      </c>
    </row>
    <row r="65" spans="1:22" x14ac:dyDescent="0.2">
      <c r="A65" s="13" t="s">
        <v>40</v>
      </c>
      <c r="B65" s="3"/>
      <c r="D65" s="3"/>
      <c r="E65" s="10"/>
      <c r="F65" s="3"/>
      <c r="H65" s="3">
        <v>0</v>
      </c>
      <c r="J65" s="61"/>
      <c r="L65" s="61"/>
      <c r="N65" s="3">
        <v>0</v>
      </c>
      <c r="O65" s="10"/>
      <c r="P65" s="3"/>
      <c r="Q65" s="10"/>
      <c r="R65" s="3">
        <v>0</v>
      </c>
      <c r="S65" s="10"/>
      <c r="T65" s="3"/>
      <c r="V65" s="3">
        <v>0</v>
      </c>
    </row>
    <row r="66" spans="1:22" x14ac:dyDescent="0.2">
      <c r="A66" s="13"/>
      <c r="B66" s="10">
        <v>708</v>
      </c>
      <c r="D66" s="10">
        <v>-91200</v>
      </c>
      <c r="E66" s="10"/>
      <c r="F66" s="10">
        <v>-8097</v>
      </c>
      <c r="H66" s="10">
        <v>98589</v>
      </c>
      <c r="J66" s="10">
        <v>-69735</v>
      </c>
      <c r="L66" s="10">
        <v>22122</v>
      </c>
      <c r="N66" s="10">
        <v>47613</v>
      </c>
      <c r="O66" s="10"/>
      <c r="P66" s="10">
        <v>76770</v>
      </c>
      <c r="Q66" s="10"/>
      <c r="R66" s="10">
        <v>-76770</v>
      </c>
      <c r="S66" s="10"/>
      <c r="T66" s="10">
        <v>198114</v>
      </c>
      <c r="V66" s="10">
        <v>-198114</v>
      </c>
    </row>
    <row r="67" spans="1:22" x14ac:dyDescent="0.2">
      <c r="A67" s="13"/>
      <c r="B67" s="10"/>
      <c r="D67" s="10"/>
      <c r="E67" s="10"/>
      <c r="F67" s="10"/>
      <c r="N67" s="10"/>
      <c r="O67" s="10"/>
      <c r="P67" s="10"/>
      <c r="Q67" s="10"/>
      <c r="R67" s="10"/>
      <c r="S67" s="10"/>
      <c r="T67" s="10"/>
      <c r="V67" s="10"/>
    </row>
    <row r="68" spans="1:22" x14ac:dyDescent="0.2">
      <c r="A68" s="29" t="s">
        <v>41</v>
      </c>
      <c r="B68" s="10">
        <v>236</v>
      </c>
      <c r="D68" s="10">
        <v>-30400</v>
      </c>
      <c r="E68" s="10"/>
      <c r="F68" s="10">
        <v>-2699</v>
      </c>
      <c r="H68" s="10">
        <v>32863</v>
      </c>
      <c r="J68" s="10">
        <v>-23245</v>
      </c>
      <c r="L68" s="10">
        <v>7374</v>
      </c>
      <c r="N68" s="54">
        <v>15871</v>
      </c>
      <c r="O68" s="10"/>
      <c r="P68" s="10">
        <v>25590</v>
      </c>
      <c r="Q68" s="10"/>
      <c r="R68" s="10">
        <v>-25590</v>
      </c>
      <c r="S68" s="10"/>
      <c r="T68" s="10">
        <v>66038</v>
      </c>
      <c r="V68" s="10">
        <v>-66038</v>
      </c>
    </row>
    <row r="69" spans="1:22" ht="13.5" thickBot="1" x14ac:dyDescent="0.25">
      <c r="A69" s="29" t="s">
        <v>42</v>
      </c>
      <c r="B69" s="10">
        <v>236</v>
      </c>
      <c r="D69" s="10">
        <v>-30400</v>
      </c>
      <c r="E69" s="10"/>
      <c r="F69" s="10">
        <v>-2699</v>
      </c>
      <c r="H69" s="10">
        <v>32863</v>
      </c>
      <c r="J69" s="10">
        <v>-23245</v>
      </c>
      <c r="L69" s="10">
        <v>7374</v>
      </c>
      <c r="N69" s="54">
        <v>15871</v>
      </c>
      <c r="O69" s="10"/>
      <c r="P69" s="10">
        <v>25590</v>
      </c>
      <c r="Q69" s="10"/>
      <c r="R69" s="10">
        <v>-25590</v>
      </c>
      <c r="S69" s="10"/>
      <c r="T69" s="10">
        <v>66038</v>
      </c>
      <c r="V69" s="10">
        <v>-66038</v>
      </c>
    </row>
    <row r="70" spans="1:22" ht="13.5" thickBot="1" x14ac:dyDescent="0.25">
      <c r="A70" s="39" t="s">
        <v>43</v>
      </c>
      <c r="B70" s="62">
        <v>236</v>
      </c>
      <c r="C70" s="42"/>
      <c r="D70" s="62">
        <v>-30400</v>
      </c>
      <c r="E70" s="62"/>
      <c r="F70" s="62">
        <v>-2699</v>
      </c>
      <c r="G70" s="42"/>
      <c r="H70" s="62">
        <v>32863</v>
      </c>
      <c r="I70" s="42"/>
      <c r="J70" s="62">
        <v>-23245</v>
      </c>
      <c r="K70" s="42"/>
      <c r="L70" s="62">
        <v>7374</v>
      </c>
      <c r="M70" s="42"/>
      <c r="N70" s="89">
        <v>15871</v>
      </c>
      <c r="O70" s="62"/>
      <c r="P70" s="62">
        <v>25590</v>
      </c>
      <c r="Q70" s="62"/>
      <c r="R70" s="62">
        <v>-25590</v>
      </c>
      <c r="S70" s="62"/>
      <c r="T70" s="62">
        <v>66038</v>
      </c>
      <c r="U70" s="42"/>
      <c r="V70" s="63">
        <v>-66038</v>
      </c>
    </row>
    <row r="71" spans="1:22" x14ac:dyDescent="0.2">
      <c r="A71" s="13" t="s">
        <v>44</v>
      </c>
      <c r="B71" s="3"/>
      <c r="D71" s="3"/>
      <c r="E71" s="10"/>
      <c r="F71" s="3"/>
      <c r="H71" s="3"/>
      <c r="J71" s="61"/>
      <c r="L71" s="61"/>
      <c r="N71" s="3"/>
      <c r="O71" s="10"/>
      <c r="P71" s="3"/>
      <c r="Q71" s="10"/>
      <c r="R71" s="3"/>
      <c r="S71" s="10"/>
      <c r="T71" s="3"/>
      <c r="V71" s="3"/>
    </row>
    <row r="72" spans="1:22" x14ac:dyDescent="0.2">
      <c r="A72" s="13"/>
      <c r="B72" s="10">
        <v>708</v>
      </c>
      <c r="D72" s="10">
        <v>-91200</v>
      </c>
      <c r="E72" s="10"/>
      <c r="F72" s="10">
        <v>-8097</v>
      </c>
      <c r="H72" s="10">
        <v>98589</v>
      </c>
      <c r="J72" s="10">
        <v>-69735</v>
      </c>
      <c r="L72" s="10">
        <v>22122</v>
      </c>
      <c r="N72" s="10">
        <v>47613</v>
      </c>
      <c r="O72" s="10"/>
      <c r="P72" s="10">
        <v>76770</v>
      </c>
      <c r="Q72" s="10"/>
      <c r="R72" s="10">
        <v>-76770</v>
      </c>
      <c r="S72" s="10"/>
      <c r="T72" s="10">
        <v>198114</v>
      </c>
      <c r="V72" s="10">
        <v>-198114</v>
      </c>
    </row>
    <row r="73" spans="1:22" x14ac:dyDescent="0.2">
      <c r="A73" s="13"/>
      <c r="D73" s="10"/>
      <c r="E73" s="10"/>
      <c r="F73" s="10"/>
      <c r="N73" s="10"/>
      <c r="O73" s="10"/>
      <c r="P73" s="10"/>
      <c r="Q73" s="10"/>
      <c r="R73" s="10"/>
      <c r="S73" s="10"/>
      <c r="T73" s="10"/>
    </row>
    <row r="74" spans="1:22" x14ac:dyDescent="0.2">
      <c r="A74" s="44" t="s">
        <v>10</v>
      </c>
      <c r="B74" s="64">
        <v>2832</v>
      </c>
      <c r="D74" s="64">
        <v>-364800</v>
      </c>
      <c r="E74" s="10"/>
      <c r="F74" s="64">
        <v>-32388</v>
      </c>
      <c r="H74" s="64">
        <v>394356</v>
      </c>
      <c r="J74" s="64">
        <v>285767</v>
      </c>
      <c r="K74" s="65"/>
      <c r="L74" s="64">
        <v>88488</v>
      </c>
      <c r="N74" s="64">
        <v>-374255</v>
      </c>
      <c r="O74" s="10"/>
      <c r="P74" s="64">
        <v>474683</v>
      </c>
      <c r="Q74" s="10"/>
      <c r="R74" s="64">
        <v>-474683</v>
      </c>
      <c r="S74" s="10"/>
      <c r="T74" s="64">
        <v>792456</v>
      </c>
      <c r="V74" s="64">
        <v>-792456</v>
      </c>
    </row>
    <row r="75" spans="1:22" x14ac:dyDescent="0.2">
      <c r="A75" s="29"/>
      <c r="B75" s="10"/>
      <c r="D75" s="10"/>
      <c r="E75" s="10"/>
      <c r="F75" s="10"/>
      <c r="H75" s="100">
        <v>-1</v>
      </c>
      <c r="J75" s="10"/>
      <c r="K75" s="10"/>
      <c r="L75" s="10"/>
      <c r="N75" s="10"/>
      <c r="O75" s="10"/>
      <c r="P75" s="10"/>
      <c r="Q75" s="10"/>
      <c r="R75" s="100" t="s">
        <v>75</v>
      </c>
      <c r="S75" s="10"/>
      <c r="T75" s="10"/>
      <c r="V75" s="10"/>
    </row>
    <row r="76" spans="1:22" x14ac:dyDescent="0.2">
      <c r="A76" s="29"/>
      <c r="B76" s="10"/>
      <c r="D76" s="10"/>
      <c r="E76" s="10"/>
      <c r="F76" s="10"/>
      <c r="H76" s="10"/>
      <c r="J76" s="10"/>
      <c r="K76" s="10"/>
      <c r="L76" s="10"/>
      <c r="N76" s="10"/>
      <c r="O76" s="10"/>
      <c r="P76" s="10"/>
      <c r="Q76" s="10"/>
      <c r="R76" s="10"/>
      <c r="S76" s="10"/>
      <c r="T76" s="10"/>
      <c r="V76" s="10"/>
    </row>
    <row r="77" spans="1:22" x14ac:dyDescent="0.2">
      <c r="A77" s="29"/>
      <c r="B77" s="10"/>
      <c r="D77" s="10"/>
      <c r="E77" s="10"/>
      <c r="F77" s="10"/>
      <c r="H77" s="10"/>
      <c r="N77" s="10"/>
      <c r="O77" s="10"/>
      <c r="P77" s="10"/>
      <c r="Q77" s="10"/>
      <c r="R77" s="10"/>
      <c r="S77" s="10"/>
      <c r="T77" s="10"/>
      <c r="V77" s="10"/>
    </row>
    <row r="78" spans="1:22" x14ac:dyDescent="0.2">
      <c r="A78" s="29"/>
      <c r="B78" s="10"/>
      <c r="D78" s="10"/>
      <c r="E78" s="10"/>
      <c r="F78" s="10"/>
      <c r="H78" s="10"/>
      <c r="J78" s="10"/>
      <c r="K78" s="10"/>
      <c r="L78" s="10"/>
      <c r="N78" s="10"/>
      <c r="O78" s="10"/>
      <c r="P78" s="10"/>
      <c r="Q78" s="10"/>
      <c r="R78" s="10"/>
      <c r="S78" s="10"/>
      <c r="T78" s="10"/>
      <c r="V78" s="10"/>
    </row>
    <row r="79" spans="1:22" x14ac:dyDescent="0.2">
      <c r="A79" s="29"/>
      <c r="C79" s="70" t="s">
        <v>74</v>
      </c>
      <c r="D79" s="10">
        <f>H74+J36+L36+N36+P36+R36</f>
        <v>2641800</v>
      </c>
      <c r="E79" s="100" t="s">
        <v>12</v>
      </c>
      <c r="F79" s="10"/>
      <c r="N79" s="10"/>
      <c r="O79" s="10"/>
      <c r="P79" s="10"/>
      <c r="Q79" s="10"/>
      <c r="R79" s="10"/>
      <c r="S79" s="10"/>
      <c r="T79" s="10"/>
    </row>
    <row r="80" spans="1:22" x14ac:dyDescent="0.2">
      <c r="A80" s="96"/>
      <c r="B80" s="10"/>
      <c r="D80" s="10"/>
      <c r="E80" s="10"/>
      <c r="F80" s="10"/>
      <c r="H80" s="10"/>
      <c r="J80" s="10"/>
      <c r="K80" s="10"/>
      <c r="L80" s="10"/>
      <c r="M80" s="65"/>
      <c r="N80" s="10"/>
      <c r="O80" s="10"/>
      <c r="P80" s="10"/>
      <c r="Q80" s="10"/>
      <c r="R80" s="10"/>
      <c r="S80" s="10"/>
      <c r="T80" s="10"/>
      <c r="V80" s="10"/>
    </row>
    <row r="81" spans="2:21" x14ac:dyDescent="0.2">
      <c r="G81" s="10"/>
      <c r="H81" s="68"/>
      <c r="I81" s="10"/>
      <c r="J81" s="10"/>
      <c r="K81" s="10"/>
      <c r="L81" s="10"/>
      <c r="M81" s="10"/>
      <c r="N81" s="68"/>
      <c r="O81" s="10"/>
      <c r="P81" s="10"/>
      <c r="Q81" s="10"/>
      <c r="R81" s="97"/>
    </row>
    <row r="82" spans="2:21" x14ac:dyDescent="0.2"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x14ac:dyDescent="0.2">
      <c r="B83" s="5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2:21" x14ac:dyDescent="0.2">
      <c r="E84" s="70"/>
      <c r="F84" s="10"/>
      <c r="G84" s="69"/>
      <c r="J84" s="10"/>
      <c r="K84" s="10"/>
      <c r="L84" s="10"/>
      <c r="N84" s="10"/>
      <c r="O84" s="10"/>
      <c r="P84" s="10"/>
      <c r="Q84" s="10"/>
      <c r="R84" s="10"/>
      <c r="S84" s="10"/>
      <c r="T84" s="10"/>
      <c r="U84" s="10"/>
    </row>
    <row r="85" spans="2:21" x14ac:dyDescent="0.2">
      <c r="M85" s="10"/>
      <c r="N85" s="10"/>
      <c r="O85" s="10"/>
      <c r="P85" s="10"/>
      <c r="Q85" s="10"/>
      <c r="R85" s="10"/>
      <c r="S85" s="10"/>
      <c r="T85" s="10"/>
      <c r="U85" s="10"/>
    </row>
    <row r="86" spans="2:21" x14ac:dyDescent="0.2">
      <c r="H86" s="66"/>
      <c r="I86" s="67"/>
      <c r="J86" s="10"/>
      <c r="K86" s="10"/>
      <c r="L86" s="10"/>
      <c r="N86" s="10"/>
      <c r="O86" s="10"/>
      <c r="P86" s="10"/>
      <c r="Q86" s="10"/>
      <c r="R86" s="10"/>
      <c r="S86" s="10"/>
      <c r="T86" s="10"/>
      <c r="U86" s="10"/>
    </row>
    <row r="87" spans="2:21" x14ac:dyDescent="0.2">
      <c r="H87" s="66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2:21" x14ac:dyDescent="0.2">
      <c r="H88" s="66"/>
      <c r="I88" s="65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x14ac:dyDescent="0.2"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</sheetData>
  <mergeCells count="5">
    <mergeCell ref="D4:T4"/>
    <mergeCell ref="B44:H44"/>
    <mergeCell ref="T44:V44"/>
    <mergeCell ref="P44:R44"/>
    <mergeCell ref="J44:N44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A96" workbookViewId="0">
      <selection activeCell="L107" sqref="L107"/>
    </sheetView>
  </sheetViews>
  <sheetFormatPr defaultRowHeight="12.75" x14ac:dyDescent="0.2"/>
  <cols>
    <col min="1" max="1" width="6.42578125" bestFit="1" customWidth="1"/>
    <col min="2" max="2" width="6" bestFit="1" customWidth="1"/>
    <col min="3" max="3" width="7.85546875" bestFit="1" customWidth="1"/>
    <col min="4" max="4" width="8.140625" bestFit="1" customWidth="1"/>
    <col min="6" max="6" width="5.28515625" bestFit="1" customWidth="1"/>
    <col min="7" max="7" width="12.85546875" bestFit="1" customWidth="1"/>
    <col min="8" max="8" width="34.5703125" bestFit="1" customWidth="1"/>
    <col min="9" max="9" width="7.42578125" bestFit="1" customWidth="1"/>
    <col min="10" max="10" width="6" bestFit="1" customWidth="1"/>
    <col min="11" max="11" width="10.85546875" bestFit="1" customWidth="1"/>
    <col min="12" max="12" width="12.85546875" bestFit="1" customWidth="1"/>
    <col min="13" max="13" width="9.140625" style="80"/>
  </cols>
  <sheetData>
    <row r="1" spans="1:12" ht="13.5" thickBot="1" x14ac:dyDescent="0.25">
      <c r="A1" s="72" t="s">
        <v>76</v>
      </c>
      <c r="B1" s="72" t="s">
        <v>77</v>
      </c>
      <c r="C1" s="72" t="s">
        <v>78</v>
      </c>
      <c r="D1" s="72" t="s">
        <v>79</v>
      </c>
      <c r="E1" s="72" t="s">
        <v>80</v>
      </c>
      <c r="F1" s="72" t="s">
        <v>81</v>
      </c>
      <c r="G1" s="72" t="s">
        <v>82</v>
      </c>
      <c r="H1" s="72" t="s">
        <v>83</v>
      </c>
      <c r="I1" s="72" t="s">
        <v>84</v>
      </c>
      <c r="J1" s="72" t="s">
        <v>85</v>
      </c>
      <c r="K1" s="73" t="s">
        <v>86</v>
      </c>
    </row>
    <row r="2" spans="1:12" x14ac:dyDescent="0.2">
      <c r="A2" s="101" t="s">
        <v>87</v>
      </c>
      <c r="B2" s="102">
        <v>2011</v>
      </c>
      <c r="C2" s="102">
        <v>1</v>
      </c>
      <c r="D2" s="101" t="s">
        <v>94</v>
      </c>
      <c r="E2" s="101" t="s">
        <v>89</v>
      </c>
      <c r="F2" s="101" t="s">
        <v>90</v>
      </c>
      <c r="G2" s="101" t="s">
        <v>95</v>
      </c>
      <c r="H2" s="101" t="s">
        <v>96</v>
      </c>
      <c r="I2" s="101" t="s">
        <v>92</v>
      </c>
      <c r="J2" s="101" t="s">
        <v>93</v>
      </c>
      <c r="K2" s="103">
        <v>-600</v>
      </c>
      <c r="L2" s="77"/>
    </row>
    <row r="3" spans="1:12" x14ac:dyDescent="0.2">
      <c r="A3" s="101" t="s">
        <v>87</v>
      </c>
      <c r="B3" s="102">
        <v>2011</v>
      </c>
      <c r="C3" s="102">
        <v>1</v>
      </c>
      <c r="D3" s="101" t="s">
        <v>94</v>
      </c>
      <c r="E3" s="101" t="s">
        <v>89</v>
      </c>
      <c r="F3" s="101" t="s">
        <v>90</v>
      </c>
      <c r="G3" s="101" t="s">
        <v>173</v>
      </c>
      <c r="H3" s="101" t="s">
        <v>174</v>
      </c>
      <c r="I3" s="101" t="s">
        <v>92</v>
      </c>
      <c r="J3" s="101" t="s">
        <v>93</v>
      </c>
      <c r="K3" s="103">
        <v>600</v>
      </c>
      <c r="L3" s="77"/>
    </row>
    <row r="4" spans="1:12" x14ac:dyDescent="0.2">
      <c r="A4" s="101" t="s">
        <v>87</v>
      </c>
      <c r="B4" s="102">
        <v>2011</v>
      </c>
      <c r="C4" s="102">
        <v>2</v>
      </c>
      <c r="D4" s="101" t="s">
        <v>94</v>
      </c>
      <c r="E4" s="101" t="s">
        <v>89</v>
      </c>
      <c r="F4" s="101" t="s">
        <v>90</v>
      </c>
      <c r="G4" s="101" t="s">
        <v>168</v>
      </c>
      <c r="H4" s="101" t="s">
        <v>91</v>
      </c>
      <c r="I4" s="101" t="s">
        <v>92</v>
      </c>
      <c r="J4" s="101" t="s">
        <v>93</v>
      </c>
      <c r="K4" s="103">
        <v>600</v>
      </c>
      <c r="L4" s="77"/>
    </row>
    <row r="5" spans="1:12" x14ac:dyDescent="0.2">
      <c r="A5" s="101" t="s">
        <v>87</v>
      </c>
      <c r="B5" s="102">
        <v>2011</v>
      </c>
      <c r="C5" s="102">
        <v>2</v>
      </c>
      <c r="D5" s="101" t="s">
        <v>94</v>
      </c>
      <c r="E5" s="101" t="s">
        <v>89</v>
      </c>
      <c r="F5" s="101" t="s">
        <v>90</v>
      </c>
      <c r="G5" s="101" t="s">
        <v>173</v>
      </c>
      <c r="H5" s="101" t="s">
        <v>174</v>
      </c>
      <c r="I5" s="101" t="s">
        <v>92</v>
      </c>
      <c r="J5" s="101" t="s">
        <v>93</v>
      </c>
      <c r="K5" s="103">
        <v>-600</v>
      </c>
      <c r="L5" s="77"/>
    </row>
    <row r="6" spans="1:12" x14ac:dyDescent="0.2">
      <c r="A6" s="101" t="s">
        <v>87</v>
      </c>
      <c r="B6" s="102">
        <v>2011</v>
      </c>
      <c r="C6" s="102">
        <v>2</v>
      </c>
      <c r="D6" s="101" t="s">
        <v>94</v>
      </c>
      <c r="E6" s="101" t="s">
        <v>89</v>
      </c>
      <c r="F6" s="101" t="s">
        <v>90</v>
      </c>
      <c r="G6" s="101" t="s">
        <v>173</v>
      </c>
      <c r="H6" s="101" t="s">
        <v>174</v>
      </c>
      <c r="I6" s="101" t="s">
        <v>92</v>
      </c>
      <c r="J6" s="101" t="s">
        <v>93</v>
      </c>
      <c r="K6" s="103">
        <v>600</v>
      </c>
      <c r="L6" s="77"/>
    </row>
    <row r="7" spans="1:12" x14ac:dyDescent="0.2">
      <c r="A7" s="101" t="s">
        <v>87</v>
      </c>
      <c r="B7" s="102">
        <v>2011</v>
      </c>
      <c r="C7" s="102">
        <v>2</v>
      </c>
      <c r="D7" s="101" t="s">
        <v>94</v>
      </c>
      <c r="E7" s="101" t="s">
        <v>89</v>
      </c>
      <c r="F7" s="101" t="s">
        <v>90</v>
      </c>
      <c r="G7" s="101" t="s">
        <v>177</v>
      </c>
      <c r="H7" s="101" t="s">
        <v>96</v>
      </c>
      <c r="I7" s="101" t="s">
        <v>92</v>
      </c>
      <c r="J7" s="101" t="s">
        <v>93</v>
      </c>
      <c r="K7" s="103">
        <v>-360</v>
      </c>
      <c r="L7" s="77"/>
    </row>
    <row r="8" spans="1:12" x14ac:dyDescent="0.2">
      <c r="A8" s="101" t="s">
        <v>87</v>
      </c>
      <c r="B8" s="102">
        <v>2011</v>
      </c>
      <c r="C8" s="102">
        <v>3</v>
      </c>
      <c r="D8" s="101" t="s">
        <v>94</v>
      </c>
      <c r="E8" s="101" t="s">
        <v>89</v>
      </c>
      <c r="F8" s="101" t="s">
        <v>90</v>
      </c>
      <c r="G8" s="101" t="s">
        <v>169</v>
      </c>
      <c r="H8" s="101" t="s">
        <v>91</v>
      </c>
      <c r="I8" s="101" t="s">
        <v>92</v>
      </c>
      <c r="J8" s="101" t="s">
        <v>93</v>
      </c>
      <c r="K8" s="103">
        <v>600</v>
      </c>
      <c r="L8" s="77"/>
    </row>
    <row r="9" spans="1:12" x14ac:dyDescent="0.2">
      <c r="A9" s="101" t="s">
        <v>87</v>
      </c>
      <c r="B9" s="102">
        <v>2011</v>
      </c>
      <c r="C9" s="102">
        <v>3</v>
      </c>
      <c r="D9" s="101" t="s">
        <v>88</v>
      </c>
      <c r="E9" s="101" t="s">
        <v>89</v>
      </c>
      <c r="F9" s="101" t="s">
        <v>90</v>
      </c>
      <c r="G9" s="101" t="s">
        <v>169</v>
      </c>
      <c r="H9" s="101" t="s">
        <v>91</v>
      </c>
      <c r="I9" s="101" t="s">
        <v>92</v>
      </c>
      <c r="J9" s="101" t="s">
        <v>93</v>
      </c>
      <c r="K9" s="103">
        <v>-7027.89</v>
      </c>
      <c r="L9" s="77"/>
    </row>
    <row r="10" spans="1:12" x14ac:dyDescent="0.2">
      <c r="A10" s="101" t="s">
        <v>87</v>
      </c>
      <c r="B10" s="102">
        <v>2011</v>
      </c>
      <c r="C10" s="102">
        <v>3</v>
      </c>
      <c r="D10" s="101" t="s">
        <v>94</v>
      </c>
      <c r="E10" s="101" t="s">
        <v>89</v>
      </c>
      <c r="F10" s="101" t="s">
        <v>90</v>
      </c>
      <c r="G10" s="101" t="s">
        <v>173</v>
      </c>
      <c r="H10" s="101" t="s">
        <v>174</v>
      </c>
      <c r="I10" s="101" t="s">
        <v>92</v>
      </c>
      <c r="J10" s="101" t="s">
        <v>93</v>
      </c>
      <c r="K10" s="103">
        <v>-600</v>
      </c>
      <c r="L10" s="77"/>
    </row>
    <row r="11" spans="1:12" x14ac:dyDescent="0.2">
      <c r="A11" s="101" t="s">
        <v>87</v>
      </c>
      <c r="B11" s="102">
        <v>2011</v>
      </c>
      <c r="C11" s="102">
        <v>3</v>
      </c>
      <c r="D11" s="101" t="s">
        <v>94</v>
      </c>
      <c r="E11" s="101" t="s">
        <v>89</v>
      </c>
      <c r="F11" s="101" t="s">
        <v>90</v>
      </c>
      <c r="G11" s="101" t="s">
        <v>173</v>
      </c>
      <c r="H11" s="101" t="s">
        <v>175</v>
      </c>
      <c r="I11" s="101" t="s">
        <v>92</v>
      </c>
      <c r="J11" s="101" t="s">
        <v>93</v>
      </c>
      <c r="K11" s="103">
        <v>-600</v>
      </c>
      <c r="L11" s="77"/>
    </row>
    <row r="12" spans="1:12" x14ac:dyDescent="0.2">
      <c r="A12" s="101" t="s">
        <v>87</v>
      </c>
      <c r="B12" s="102">
        <v>2011</v>
      </c>
      <c r="C12" s="102">
        <v>3</v>
      </c>
      <c r="D12" s="101" t="s">
        <v>94</v>
      </c>
      <c r="E12" s="101" t="s">
        <v>89</v>
      </c>
      <c r="F12" s="101" t="s">
        <v>90</v>
      </c>
      <c r="G12" s="101" t="s">
        <v>177</v>
      </c>
      <c r="H12" s="101" t="s">
        <v>96</v>
      </c>
      <c r="I12" s="101" t="s">
        <v>92</v>
      </c>
      <c r="J12" s="101" t="s">
        <v>93</v>
      </c>
      <c r="K12" s="103">
        <v>360</v>
      </c>
      <c r="L12" s="77"/>
    </row>
    <row r="13" spans="1:12" x14ac:dyDescent="0.2">
      <c r="A13" s="101" t="s">
        <v>87</v>
      </c>
      <c r="B13" s="102">
        <v>2011</v>
      </c>
      <c r="C13" s="102">
        <v>4</v>
      </c>
      <c r="D13" s="101" t="s">
        <v>94</v>
      </c>
      <c r="E13" s="101" t="s">
        <v>89</v>
      </c>
      <c r="F13" s="101" t="s">
        <v>90</v>
      </c>
      <c r="G13" s="101" t="s">
        <v>170</v>
      </c>
      <c r="H13" s="101" t="s">
        <v>91</v>
      </c>
      <c r="I13" s="101" t="s">
        <v>92</v>
      </c>
      <c r="J13" s="101" t="s">
        <v>93</v>
      </c>
      <c r="K13" s="103">
        <v>-600</v>
      </c>
      <c r="L13" s="77"/>
    </row>
    <row r="14" spans="1:12" x14ac:dyDescent="0.2">
      <c r="A14" s="101" t="s">
        <v>87</v>
      </c>
      <c r="B14" s="102">
        <v>2011</v>
      </c>
      <c r="C14" s="102">
        <v>4</v>
      </c>
      <c r="D14" s="101" t="s">
        <v>94</v>
      </c>
      <c r="E14" s="101" t="s">
        <v>89</v>
      </c>
      <c r="F14" s="101" t="s">
        <v>90</v>
      </c>
      <c r="G14" s="101" t="s">
        <v>173</v>
      </c>
      <c r="H14" s="101" t="s">
        <v>175</v>
      </c>
      <c r="I14" s="101" t="s">
        <v>92</v>
      </c>
      <c r="J14" s="101" t="s">
        <v>93</v>
      </c>
      <c r="K14" s="103">
        <v>600</v>
      </c>
      <c r="L14" s="77"/>
    </row>
    <row r="15" spans="1:12" x14ac:dyDescent="0.2">
      <c r="A15" s="101" t="s">
        <v>87</v>
      </c>
      <c r="B15" s="102">
        <v>2011</v>
      </c>
      <c r="C15" s="102">
        <v>6</v>
      </c>
      <c r="D15" s="101" t="s">
        <v>171</v>
      </c>
      <c r="E15" s="101" t="s">
        <v>89</v>
      </c>
      <c r="F15" s="101" t="s">
        <v>90</v>
      </c>
      <c r="G15" s="101" t="s">
        <v>179</v>
      </c>
      <c r="H15" s="101" t="s">
        <v>180</v>
      </c>
      <c r="I15" s="101" t="s">
        <v>92</v>
      </c>
      <c r="J15" s="101" t="s">
        <v>93</v>
      </c>
      <c r="K15" s="103">
        <v>633.99</v>
      </c>
      <c r="L15" s="77"/>
    </row>
    <row r="16" spans="1:12" x14ac:dyDescent="0.2">
      <c r="A16" s="101" t="s">
        <v>87</v>
      </c>
      <c r="B16" s="102">
        <v>2011</v>
      </c>
      <c r="C16" s="102">
        <v>7</v>
      </c>
      <c r="D16" s="101" t="s">
        <v>171</v>
      </c>
      <c r="E16" s="101" t="s">
        <v>89</v>
      </c>
      <c r="F16" s="101" t="s">
        <v>90</v>
      </c>
      <c r="G16" s="101" t="s">
        <v>172</v>
      </c>
      <c r="H16" s="101" t="s">
        <v>91</v>
      </c>
      <c r="I16" s="101" t="s">
        <v>92</v>
      </c>
      <c r="J16" s="101" t="s">
        <v>93</v>
      </c>
      <c r="K16" s="103">
        <v>633.99</v>
      </c>
      <c r="L16" s="77"/>
    </row>
    <row r="17" spans="1:13" x14ac:dyDescent="0.2">
      <c r="A17" s="101" t="s">
        <v>87</v>
      </c>
      <c r="B17" s="102">
        <v>2011</v>
      </c>
      <c r="C17" s="102">
        <v>7</v>
      </c>
      <c r="D17" s="101" t="s">
        <v>171</v>
      </c>
      <c r="E17" s="101" t="s">
        <v>89</v>
      </c>
      <c r="F17" s="101" t="s">
        <v>90</v>
      </c>
      <c r="G17" s="101" t="s">
        <v>179</v>
      </c>
      <c r="H17" s="101" t="s">
        <v>180</v>
      </c>
      <c r="I17" s="101" t="s">
        <v>92</v>
      </c>
      <c r="J17" s="101" t="s">
        <v>93</v>
      </c>
      <c r="K17" s="103">
        <v>-633.99</v>
      </c>
      <c r="L17" s="77"/>
    </row>
    <row r="18" spans="1:13" x14ac:dyDescent="0.2">
      <c r="A18" s="101" t="s">
        <v>87</v>
      </c>
      <c r="B18" s="102">
        <v>2011</v>
      </c>
      <c r="C18" s="102">
        <v>7</v>
      </c>
      <c r="D18" s="101" t="s">
        <v>171</v>
      </c>
      <c r="E18" s="101" t="s">
        <v>89</v>
      </c>
      <c r="F18" s="101" t="s">
        <v>90</v>
      </c>
      <c r="G18" s="101" t="s">
        <v>181</v>
      </c>
      <c r="H18" s="101" t="s">
        <v>182</v>
      </c>
      <c r="I18" s="101" t="s">
        <v>92</v>
      </c>
      <c r="J18" s="101" t="s">
        <v>93</v>
      </c>
      <c r="K18" s="103">
        <v>-633.99</v>
      </c>
      <c r="L18" s="77"/>
    </row>
    <row r="19" spans="1:13" x14ac:dyDescent="0.2">
      <c r="A19" s="101" t="s">
        <v>87</v>
      </c>
      <c r="B19" s="102">
        <v>2011</v>
      </c>
      <c r="C19" s="102">
        <v>8</v>
      </c>
      <c r="D19" s="101" t="s">
        <v>171</v>
      </c>
      <c r="E19" s="101" t="s">
        <v>89</v>
      </c>
      <c r="F19" s="101" t="s">
        <v>90</v>
      </c>
      <c r="G19" s="101" t="s">
        <v>181</v>
      </c>
      <c r="H19" s="101" t="s">
        <v>182</v>
      </c>
      <c r="I19" s="101" t="s">
        <v>92</v>
      </c>
      <c r="J19" s="101" t="s">
        <v>93</v>
      </c>
      <c r="K19" s="103">
        <v>633.99</v>
      </c>
    </row>
    <row r="20" spans="1:13" x14ac:dyDescent="0.2">
      <c r="A20" s="101"/>
      <c r="B20" s="102"/>
      <c r="C20" s="102"/>
      <c r="D20" s="101"/>
      <c r="E20" s="101"/>
      <c r="F20" s="101"/>
      <c r="G20" s="101"/>
      <c r="H20" s="101"/>
      <c r="I20" s="101"/>
      <c r="J20" s="101"/>
      <c r="K20" s="103"/>
      <c r="L20" s="78">
        <f>SUBTOTAL(9,K2:K19)</f>
        <v>-6393.9000000000005</v>
      </c>
      <c r="M20" s="80">
        <v>-2</v>
      </c>
    </row>
    <row r="22" spans="1:13" x14ac:dyDescent="0.2">
      <c r="A22" s="101" t="s">
        <v>87</v>
      </c>
      <c r="B22" s="102">
        <v>2011</v>
      </c>
      <c r="C22" s="102">
        <v>1</v>
      </c>
      <c r="D22" s="101" t="s">
        <v>98</v>
      </c>
      <c r="E22" s="101" t="s">
        <v>89</v>
      </c>
      <c r="F22" s="101" t="s">
        <v>90</v>
      </c>
      <c r="G22" s="101" t="s">
        <v>118</v>
      </c>
      <c r="H22" s="101" t="s">
        <v>99</v>
      </c>
      <c r="I22" s="101" t="s">
        <v>92</v>
      </c>
      <c r="J22" s="101" t="s">
        <v>100</v>
      </c>
      <c r="K22" s="103">
        <v>2785.66</v>
      </c>
      <c r="L22" s="77"/>
    </row>
    <row r="23" spans="1:13" x14ac:dyDescent="0.2">
      <c r="A23" s="101" t="s">
        <v>87</v>
      </c>
      <c r="B23" s="102">
        <v>2011</v>
      </c>
      <c r="C23" s="102">
        <v>2</v>
      </c>
      <c r="D23" s="101" t="s">
        <v>98</v>
      </c>
      <c r="E23" s="101" t="s">
        <v>89</v>
      </c>
      <c r="F23" s="101" t="s">
        <v>90</v>
      </c>
      <c r="G23" s="101" t="s">
        <v>122</v>
      </c>
      <c r="H23" s="101" t="s">
        <v>99</v>
      </c>
      <c r="I23" s="101" t="s">
        <v>92</v>
      </c>
      <c r="J23" s="101" t="s">
        <v>100</v>
      </c>
      <c r="K23" s="103">
        <v>8141.05</v>
      </c>
      <c r="L23" s="77"/>
    </row>
    <row r="24" spans="1:13" x14ac:dyDescent="0.2">
      <c r="A24" s="101" t="s">
        <v>87</v>
      </c>
      <c r="B24" s="102">
        <v>2011</v>
      </c>
      <c r="C24" s="102">
        <v>3</v>
      </c>
      <c r="D24" s="101" t="s">
        <v>98</v>
      </c>
      <c r="E24" s="101" t="s">
        <v>89</v>
      </c>
      <c r="F24" s="101" t="s">
        <v>90</v>
      </c>
      <c r="G24" s="101" t="s">
        <v>126</v>
      </c>
      <c r="H24" s="101" t="s">
        <v>99</v>
      </c>
      <c r="I24" s="101" t="s">
        <v>92</v>
      </c>
      <c r="J24" s="101" t="s">
        <v>100</v>
      </c>
      <c r="K24" s="103">
        <v>3742.35</v>
      </c>
      <c r="L24" s="77"/>
    </row>
    <row r="25" spans="1:13" x14ac:dyDescent="0.2">
      <c r="A25" s="101" t="s">
        <v>87</v>
      </c>
      <c r="B25" s="102">
        <v>2011</v>
      </c>
      <c r="C25" s="102">
        <v>4</v>
      </c>
      <c r="D25" s="101" t="s">
        <v>98</v>
      </c>
      <c r="E25" s="101" t="s">
        <v>89</v>
      </c>
      <c r="F25" s="101" t="s">
        <v>90</v>
      </c>
      <c r="G25" s="101" t="s">
        <v>130</v>
      </c>
      <c r="H25" s="101" t="s">
        <v>99</v>
      </c>
      <c r="I25" s="101" t="s">
        <v>92</v>
      </c>
      <c r="J25" s="101" t="s">
        <v>100</v>
      </c>
      <c r="K25" s="103">
        <v>5159.71</v>
      </c>
      <c r="L25" s="77"/>
    </row>
    <row r="26" spans="1:13" x14ac:dyDescent="0.2">
      <c r="A26" s="101" t="s">
        <v>87</v>
      </c>
      <c r="B26" s="102">
        <v>2011</v>
      </c>
      <c r="C26" s="102">
        <v>5</v>
      </c>
      <c r="D26" s="101" t="s">
        <v>98</v>
      </c>
      <c r="E26" s="101" t="s">
        <v>89</v>
      </c>
      <c r="F26" s="101" t="s">
        <v>90</v>
      </c>
      <c r="G26" s="101" t="s">
        <v>134</v>
      </c>
      <c r="H26" s="101" t="s">
        <v>99</v>
      </c>
      <c r="I26" s="101" t="s">
        <v>92</v>
      </c>
      <c r="J26" s="101" t="s">
        <v>100</v>
      </c>
      <c r="K26" s="103">
        <v>2328.89</v>
      </c>
      <c r="L26" s="77"/>
    </row>
    <row r="27" spans="1:13" x14ac:dyDescent="0.2">
      <c r="A27" s="101" t="s">
        <v>87</v>
      </c>
      <c r="B27" s="102">
        <v>2011</v>
      </c>
      <c r="C27" s="102">
        <v>6</v>
      </c>
      <c r="D27" s="101" t="s">
        <v>98</v>
      </c>
      <c r="E27" s="101" t="s">
        <v>89</v>
      </c>
      <c r="F27" s="101" t="s">
        <v>90</v>
      </c>
      <c r="G27" s="101" t="s">
        <v>138</v>
      </c>
      <c r="H27" s="101" t="s">
        <v>99</v>
      </c>
      <c r="I27" s="101" t="s">
        <v>92</v>
      </c>
      <c r="J27" s="101" t="s">
        <v>100</v>
      </c>
      <c r="K27" s="103">
        <v>6053.92</v>
      </c>
      <c r="L27" s="77"/>
    </row>
    <row r="28" spans="1:13" x14ac:dyDescent="0.2">
      <c r="A28" s="101" t="s">
        <v>87</v>
      </c>
      <c r="B28" s="102">
        <v>2011</v>
      </c>
      <c r="C28" s="102">
        <v>7</v>
      </c>
      <c r="D28" s="101" t="s">
        <v>98</v>
      </c>
      <c r="E28" s="101" t="s">
        <v>89</v>
      </c>
      <c r="F28" s="101" t="s">
        <v>90</v>
      </c>
      <c r="G28" s="101" t="s">
        <v>142</v>
      </c>
      <c r="H28" s="101" t="s">
        <v>99</v>
      </c>
      <c r="I28" s="101" t="s">
        <v>92</v>
      </c>
      <c r="J28" s="101" t="s">
        <v>100</v>
      </c>
      <c r="K28" s="103">
        <v>4935.8599999999997</v>
      </c>
      <c r="L28" s="77"/>
    </row>
    <row r="29" spans="1:13" x14ac:dyDescent="0.2">
      <c r="A29" s="101" t="s">
        <v>87</v>
      </c>
      <c r="B29" s="102">
        <v>2011</v>
      </c>
      <c r="C29" s="102">
        <v>8</v>
      </c>
      <c r="D29" s="101" t="s">
        <v>98</v>
      </c>
      <c r="E29" s="101" t="s">
        <v>89</v>
      </c>
      <c r="F29" s="101" t="s">
        <v>90</v>
      </c>
      <c r="G29" s="101" t="s">
        <v>146</v>
      </c>
      <c r="H29" s="101" t="s">
        <v>99</v>
      </c>
      <c r="I29" s="101" t="s">
        <v>92</v>
      </c>
      <c r="J29" s="101" t="s">
        <v>100</v>
      </c>
      <c r="K29" s="103">
        <v>8974.5499999999993</v>
      </c>
      <c r="L29" s="77"/>
    </row>
    <row r="30" spans="1:13" x14ac:dyDescent="0.2">
      <c r="A30" s="101" t="s">
        <v>87</v>
      </c>
      <c r="B30" s="102">
        <v>2011</v>
      </c>
      <c r="C30" s="102">
        <v>9</v>
      </c>
      <c r="D30" s="101" t="s">
        <v>98</v>
      </c>
      <c r="E30" s="101" t="s">
        <v>89</v>
      </c>
      <c r="F30" s="101" t="s">
        <v>90</v>
      </c>
      <c r="G30" s="101" t="s">
        <v>150</v>
      </c>
      <c r="H30" s="101" t="s">
        <v>99</v>
      </c>
      <c r="I30" s="101" t="s">
        <v>92</v>
      </c>
      <c r="J30" s="101" t="s">
        <v>100</v>
      </c>
      <c r="K30" s="103">
        <v>27513.97</v>
      </c>
      <c r="L30" s="77"/>
    </row>
    <row r="31" spans="1:13" x14ac:dyDescent="0.2">
      <c r="A31" s="101" t="s">
        <v>87</v>
      </c>
      <c r="B31" s="102">
        <v>2011</v>
      </c>
      <c r="C31" s="102">
        <v>10</v>
      </c>
      <c r="D31" s="101" t="s">
        <v>98</v>
      </c>
      <c r="E31" s="101" t="s">
        <v>89</v>
      </c>
      <c r="F31" s="101" t="s">
        <v>90</v>
      </c>
      <c r="G31" s="101" t="s">
        <v>154</v>
      </c>
      <c r="H31" s="101" t="s">
        <v>99</v>
      </c>
      <c r="I31" s="101" t="s">
        <v>92</v>
      </c>
      <c r="J31" s="101" t="s">
        <v>100</v>
      </c>
      <c r="K31" s="103">
        <v>6559.2</v>
      </c>
      <c r="L31" s="77"/>
    </row>
    <row r="32" spans="1:13" x14ac:dyDescent="0.2">
      <c r="A32" s="101" t="s">
        <v>87</v>
      </c>
      <c r="B32" s="102">
        <v>2011</v>
      </c>
      <c r="C32" s="102">
        <v>11</v>
      </c>
      <c r="D32" s="101" t="s">
        <v>98</v>
      </c>
      <c r="E32" s="101" t="s">
        <v>89</v>
      </c>
      <c r="F32" s="101" t="s">
        <v>90</v>
      </c>
      <c r="G32" s="101" t="s">
        <v>158</v>
      </c>
      <c r="H32" s="101" t="s">
        <v>99</v>
      </c>
      <c r="I32" s="101" t="s">
        <v>92</v>
      </c>
      <c r="J32" s="101" t="s">
        <v>100</v>
      </c>
      <c r="K32" s="103">
        <v>13261.39</v>
      </c>
      <c r="L32" s="77"/>
    </row>
    <row r="33" spans="1:13" x14ac:dyDescent="0.2">
      <c r="A33" s="101" t="s">
        <v>87</v>
      </c>
      <c r="B33" s="102">
        <v>2011</v>
      </c>
      <c r="C33" s="102">
        <v>12</v>
      </c>
      <c r="D33" s="101" t="s">
        <v>98</v>
      </c>
      <c r="E33" s="101" t="s">
        <v>89</v>
      </c>
      <c r="F33" s="101" t="s">
        <v>90</v>
      </c>
      <c r="G33" s="101" t="s">
        <v>162</v>
      </c>
      <c r="H33" s="101" t="s">
        <v>99</v>
      </c>
      <c r="I33" s="101" t="s">
        <v>92</v>
      </c>
      <c r="J33" s="101" t="s">
        <v>100</v>
      </c>
      <c r="K33" s="103">
        <v>-9633.49</v>
      </c>
      <c r="L33" s="77"/>
    </row>
    <row r="34" spans="1:13" x14ac:dyDescent="0.2">
      <c r="K34" s="77"/>
      <c r="L34" s="104">
        <f>SUM(K22:K33)</f>
        <v>79823.06</v>
      </c>
      <c r="M34" s="80">
        <v>-2</v>
      </c>
    </row>
    <row r="36" spans="1:13" x14ac:dyDescent="0.2">
      <c r="A36" s="101" t="s">
        <v>87</v>
      </c>
      <c r="B36" s="102">
        <v>2011</v>
      </c>
      <c r="C36" s="102">
        <v>1</v>
      </c>
      <c r="D36" s="101" t="s">
        <v>98</v>
      </c>
      <c r="E36" s="101" t="s">
        <v>89</v>
      </c>
      <c r="F36" s="101" t="s">
        <v>90</v>
      </c>
      <c r="G36" s="101" t="s">
        <v>119</v>
      </c>
      <c r="H36" s="101" t="s">
        <v>101</v>
      </c>
      <c r="I36" s="101" t="s">
        <v>92</v>
      </c>
      <c r="J36" s="101" t="s">
        <v>102</v>
      </c>
      <c r="K36" s="103">
        <v>43353.25</v>
      </c>
      <c r="L36" s="77"/>
    </row>
    <row r="37" spans="1:13" x14ac:dyDescent="0.2">
      <c r="A37" s="101" t="s">
        <v>87</v>
      </c>
      <c r="B37" s="102">
        <v>2011</v>
      </c>
      <c r="C37" s="102">
        <v>2</v>
      </c>
      <c r="D37" s="101" t="s">
        <v>98</v>
      </c>
      <c r="E37" s="101" t="s">
        <v>89</v>
      </c>
      <c r="F37" s="101" t="s">
        <v>90</v>
      </c>
      <c r="G37" s="101" t="s">
        <v>123</v>
      </c>
      <c r="H37" s="101" t="s">
        <v>101</v>
      </c>
      <c r="I37" s="101" t="s">
        <v>92</v>
      </c>
      <c r="J37" s="101" t="s">
        <v>102</v>
      </c>
      <c r="K37" s="103">
        <v>43353.25</v>
      </c>
      <c r="L37" s="77"/>
    </row>
    <row r="38" spans="1:13" x14ac:dyDescent="0.2">
      <c r="A38" s="101" t="s">
        <v>87</v>
      </c>
      <c r="B38" s="102">
        <v>2011</v>
      </c>
      <c r="C38" s="102">
        <v>3</v>
      </c>
      <c r="D38" s="101" t="s">
        <v>98</v>
      </c>
      <c r="E38" s="101" t="s">
        <v>89</v>
      </c>
      <c r="F38" s="101" t="s">
        <v>90</v>
      </c>
      <c r="G38" s="101" t="s">
        <v>127</v>
      </c>
      <c r="H38" s="101" t="s">
        <v>101</v>
      </c>
      <c r="I38" s="101" t="s">
        <v>92</v>
      </c>
      <c r="J38" s="101" t="s">
        <v>102</v>
      </c>
      <c r="K38" s="103">
        <v>43353.25</v>
      </c>
      <c r="L38" s="77"/>
    </row>
    <row r="39" spans="1:13" x14ac:dyDescent="0.2">
      <c r="A39" s="101" t="s">
        <v>87</v>
      </c>
      <c r="B39" s="102">
        <v>2011</v>
      </c>
      <c r="C39" s="102">
        <v>4</v>
      </c>
      <c r="D39" s="101" t="s">
        <v>98</v>
      </c>
      <c r="E39" s="101" t="s">
        <v>89</v>
      </c>
      <c r="F39" s="101" t="s">
        <v>90</v>
      </c>
      <c r="G39" s="101" t="s">
        <v>131</v>
      </c>
      <c r="H39" s="101" t="s">
        <v>101</v>
      </c>
      <c r="I39" s="101" t="s">
        <v>92</v>
      </c>
      <c r="J39" s="101" t="s">
        <v>102</v>
      </c>
      <c r="K39" s="103">
        <v>43353.24</v>
      </c>
      <c r="L39" s="77"/>
    </row>
    <row r="40" spans="1:13" x14ac:dyDescent="0.2">
      <c r="A40" s="101" t="s">
        <v>87</v>
      </c>
      <c r="B40" s="102">
        <v>2011</v>
      </c>
      <c r="C40" s="102">
        <v>5</v>
      </c>
      <c r="D40" s="101" t="s">
        <v>98</v>
      </c>
      <c r="E40" s="101" t="s">
        <v>89</v>
      </c>
      <c r="F40" s="101" t="s">
        <v>90</v>
      </c>
      <c r="G40" s="101" t="s">
        <v>135</v>
      </c>
      <c r="H40" s="101" t="s">
        <v>101</v>
      </c>
      <c r="I40" s="101" t="s">
        <v>92</v>
      </c>
      <c r="J40" s="101" t="s">
        <v>102</v>
      </c>
      <c r="K40" s="103">
        <v>43353.24</v>
      </c>
      <c r="L40" s="77"/>
    </row>
    <row r="41" spans="1:13" x14ac:dyDescent="0.2">
      <c r="A41" s="101" t="s">
        <v>87</v>
      </c>
      <c r="B41" s="102">
        <v>2011</v>
      </c>
      <c r="C41" s="102">
        <v>6</v>
      </c>
      <c r="D41" s="101" t="s">
        <v>98</v>
      </c>
      <c r="E41" s="101" t="s">
        <v>89</v>
      </c>
      <c r="F41" s="101" t="s">
        <v>90</v>
      </c>
      <c r="G41" s="101" t="s">
        <v>139</v>
      </c>
      <c r="H41" s="101" t="s">
        <v>101</v>
      </c>
      <c r="I41" s="101" t="s">
        <v>92</v>
      </c>
      <c r="J41" s="101" t="s">
        <v>102</v>
      </c>
      <c r="K41" s="103">
        <v>45939.53</v>
      </c>
      <c r="L41" s="77"/>
    </row>
    <row r="42" spans="1:13" x14ac:dyDescent="0.2">
      <c r="A42" s="101" t="s">
        <v>87</v>
      </c>
      <c r="B42" s="102">
        <v>2011</v>
      </c>
      <c r="C42" s="102">
        <v>7</v>
      </c>
      <c r="D42" s="101" t="s">
        <v>98</v>
      </c>
      <c r="E42" s="101" t="s">
        <v>89</v>
      </c>
      <c r="F42" s="101" t="s">
        <v>90</v>
      </c>
      <c r="G42" s="101" t="s">
        <v>143</v>
      </c>
      <c r="H42" s="101" t="s">
        <v>101</v>
      </c>
      <c r="I42" s="101" t="s">
        <v>92</v>
      </c>
      <c r="J42" s="101" t="s">
        <v>102</v>
      </c>
      <c r="K42" s="103">
        <v>44430.11</v>
      </c>
      <c r="L42" s="77"/>
    </row>
    <row r="43" spans="1:13" x14ac:dyDescent="0.2">
      <c r="A43" s="101" t="s">
        <v>87</v>
      </c>
      <c r="B43" s="102">
        <v>2011</v>
      </c>
      <c r="C43" s="102">
        <v>8</v>
      </c>
      <c r="D43" s="101" t="s">
        <v>98</v>
      </c>
      <c r="E43" s="101" t="s">
        <v>89</v>
      </c>
      <c r="F43" s="101" t="s">
        <v>90</v>
      </c>
      <c r="G43" s="101" t="s">
        <v>147</v>
      </c>
      <c r="H43" s="101" t="s">
        <v>101</v>
      </c>
      <c r="I43" s="101" t="s">
        <v>92</v>
      </c>
      <c r="J43" s="101" t="s">
        <v>102</v>
      </c>
      <c r="K43" s="103">
        <v>44511.22</v>
      </c>
      <c r="L43" s="77"/>
    </row>
    <row r="44" spans="1:13" x14ac:dyDescent="0.2">
      <c r="A44" s="101" t="s">
        <v>87</v>
      </c>
      <c r="B44" s="102">
        <v>2011</v>
      </c>
      <c r="C44" s="102">
        <v>9</v>
      </c>
      <c r="D44" s="101" t="s">
        <v>98</v>
      </c>
      <c r="E44" s="101" t="s">
        <v>89</v>
      </c>
      <c r="F44" s="101" t="s">
        <v>90</v>
      </c>
      <c r="G44" s="101" t="s">
        <v>151</v>
      </c>
      <c r="H44" s="101" t="s">
        <v>101</v>
      </c>
      <c r="I44" s="101" t="s">
        <v>92</v>
      </c>
      <c r="J44" s="101" t="s">
        <v>102</v>
      </c>
      <c r="K44" s="103">
        <v>44511.22</v>
      </c>
      <c r="L44" s="77"/>
    </row>
    <row r="45" spans="1:13" x14ac:dyDescent="0.2">
      <c r="A45" s="101" t="s">
        <v>87</v>
      </c>
      <c r="B45" s="102">
        <v>2011</v>
      </c>
      <c r="C45" s="102">
        <v>10</v>
      </c>
      <c r="D45" s="101" t="s">
        <v>98</v>
      </c>
      <c r="E45" s="101" t="s">
        <v>89</v>
      </c>
      <c r="F45" s="101" t="s">
        <v>90</v>
      </c>
      <c r="G45" s="101" t="s">
        <v>155</v>
      </c>
      <c r="H45" s="101" t="s">
        <v>101</v>
      </c>
      <c r="I45" s="101" t="s">
        <v>92</v>
      </c>
      <c r="J45" s="101" t="s">
        <v>102</v>
      </c>
      <c r="K45" s="103">
        <v>44511.22</v>
      </c>
      <c r="L45" s="77"/>
    </row>
    <row r="46" spans="1:13" x14ac:dyDescent="0.2">
      <c r="A46" s="101" t="s">
        <v>87</v>
      </c>
      <c r="B46" s="102">
        <v>2011</v>
      </c>
      <c r="C46" s="102">
        <v>11</v>
      </c>
      <c r="D46" s="101" t="s">
        <v>98</v>
      </c>
      <c r="E46" s="101" t="s">
        <v>89</v>
      </c>
      <c r="F46" s="101" t="s">
        <v>90</v>
      </c>
      <c r="G46" s="101" t="s">
        <v>159</v>
      </c>
      <c r="H46" s="101" t="s">
        <v>101</v>
      </c>
      <c r="I46" s="101" t="s">
        <v>92</v>
      </c>
      <c r="J46" s="101" t="s">
        <v>102</v>
      </c>
      <c r="K46" s="103">
        <v>44511.22</v>
      </c>
      <c r="L46" s="77"/>
    </row>
    <row r="47" spans="1:13" x14ac:dyDescent="0.2">
      <c r="A47" s="101" t="s">
        <v>87</v>
      </c>
      <c r="B47" s="102">
        <v>2011</v>
      </c>
      <c r="C47" s="102">
        <v>12</v>
      </c>
      <c r="D47" s="101" t="s">
        <v>98</v>
      </c>
      <c r="E47" s="101" t="s">
        <v>89</v>
      </c>
      <c r="F47" s="101" t="s">
        <v>90</v>
      </c>
      <c r="G47" s="101" t="s">
        <v>163</v>
      </c>
      <c r="H47" s="101" t="s">
        <v>101</v>
      </c>
      <c r="I47" s="101" t="s">
        <v>92</v>
      </c>
      <c r="J47" s="101" t="s">
        <v>102</v>
      </c>
      <c r="K47" s="103">
        <v>44511.22</v>
      </c>
      <c r="L47" s="77"/>
    </row>
    <row r="48" spans="1:13" x14ac:dyDescent="0.2">
      <c r="A48" s="101" t="s">
        <v>87</v>
      </c>
      <c r="B48" s="102">
        <v>2011</v>
      </c>
      <c r="C48" s="102">
        <v>12</v>
      </c>
      <c r="D48" s="101" t="s">
        <v>97</v>
      </c>
      <c r="E48" s="101" t="s">
        <v>89</v>
      </c>
      <c r="F48" s="101" t="s">
        <v>90</v>
      </c>
      <c r="G48" s="101" t="s">
        <v>166</v>
      </c>
      <c r="H48" s="101" t="s">
        <v>167</v>
      </c>
      <c r="I48" s="101" t="s">
        <v>92</v>
      </c>
      <c r="J48" s="101" t="s">
        <v>102</v>
      </c>
      <c r="K48" s="103">
        <v>-1750.29</v>
      </c>
      <c r="L48" s="77"/>
    </row>
    <row r="49" spans="1:13" x14ac:dyDescent="0.2">
      <c r="A49" s="74"/>
      <c r="B49" s="75"/>
      <c r="C49" s="75"/>
      <c r="D49" s="74"/>
      <c r="E49" s="74"/>
      <c r="F49" s="74"/>
      <c r="G49" s="74"/>
      <c r="H49" s="74"/>
      <c r="I49" s="74"/>
      <c r="J49" s="74"/>
      <c r="K49" s="76"/>
      <c r="L49" s="104">
        <f>SUBTOTAL(9,K36:K48)</f>
        <v>527941.67999999982</v>
      </c>
      <c r="M49" s="80">
        <v>-2</v>
      </c>
    </row>
    <row r="51" spans="1:13" x14ac:dyDescent="0.2">
      <c r="A51" s="101" t="s">
        <v>87</v>
      </c>
      <c r="B51" s="102">
        <v>2011</v>
      </c>
      <c r="C51" s="102">
        <v>1</v>
      </c>
      <c r="D51" s="101" t="s">
        <v>94</v>
      </c>
      <c r="E51" s="101" t="s">
        <v>89</v>
      </c>
      <c r="F51" s="101" t="s">
        <v>90</v>
      </c>
      <c r="G51" s="101" t="s">
        <v>178</v>
      </c>
      <c r="H51" s="101" t="s">
        <v>103</v>
      </c>
      <c r="I51" s="101" t="s">
        <v>92</v>
      </c>
      <c r="J51" s="101" t="s">
        <v>104</v>
      </c>
      <c r="K51" s="103">
        <v>0</v>
      </c>
      <c r="L51" s="77"/>
    </row>
    <row r="52" spans="1:13" x14ac:dyDescent="0.2">
      <c r="A52" s="101" t="s">
        <v>87</v>
      </c>
      <c r="B52" s="102">
        <v>2011</v>
      </c>
      <c r="C52" s="102">
        <v>2</v>
      </c>
      <c r="D52" s="101" t="s">
        <v>94</v>
      </c>
      <c r="E52" s="101" t="s">
        <v>89</v>
      </c>
      <c r="F52" s="101" t="s">
        <v>90</v>
      </c>
      <c r="G52" s="101" t="s">
        <v>176</v>
      </c>
      <c r="H52" s="101" t="s">
        <v>103</v>
      </c>
      <c r="I52" s="101" t="s">
        <v>92</v>
      </c>
      <c r="J52" s="101" t="s">
        <v>104</v>
      </c>
      <c r="K52" s="103">
        <v>0</v>
      </c>
      <c r="L52" s="77"/>
    </row>
    <row r="53" spans="1:13" x14ac:dyDescent="0.2">
      <c r="A53" s="101" t="s">
        <v>87</v>
      </c>
      <c r="B53" s="102">
        <v>2011</v>
      </c>
      <c r="C53" s="102">
        <v>3</v>
      </c>
      <c r="D53" s="101" t="s">
        <v>94</v>
      </c>
      <c r="E53" s="101" t="s">
        <v>89</v>
      </c>
      <c r="F53" s="101" t="s">
        <v>90</v>
      </c>
      <c r="G53" s="101" t="s">
        <v>176</v>
      </c>
      <c r="H53" s="101" t="s">
        <v>103</v>
      </c>
      <c r="I53" s="101" t="s">
        <v>92</v>
      </c>
      <c r="J53" s="101" t="s">
        <v>104</v>
      </c>
      <c r="K53" s="103">
        <v>0</v>
      </c>
      <c r="L53" s="77"/>
    </row>
    <row r="54" spans="1:13" x14ac:dyDescent="0.2">
      <c r="A54" s="101" t="s">
        <v>87</v>
      </c>
      <c r="B54" s="102">
        <v>2011</v>
      </c>
      <c r="C54" s="102">
        <v>4</v>
      </c>
      <c r="D54" s="101" t="s">
        <v>94</v>
      </c>
      <c r="E54" s="101" t="s">
        <v>89</v>
      </c>
      <c r="F54" s="101" t="s">
        <v>90</v>
      </c>
      <c r="G54" s="101" t="s">
        <v>176</v>
      </c>
      <c r="H54" s="101" t="s">
        <v>103</v>
      </c>
      <c r="I54" s="101" t="s">
        <v>92</v>
      </c>
      <c r="J54" s="101" t="s">
        <v>104</v>
      </c>
      <c r="K54" s="103">
        <v>0</v>
      </c>
      <c r="L54" s="77"/>
    </row>
    <row r="55" spans="1:13" x14ac:dyDescent="0.2">
      <c r="A55" s="101" t="s">
        <v>87</v>
      </c>
      <c r="B55" s="102">
        <v>2011</v>
      </c>
      <c r="C55" s="102">
        <v>5</v>
      </c>
      <c r="D55" s="101" t="s">
        <v>94</v>
      </c>
      <c r="E55" s="101" t="s">
        <v>89</v>
      </c>
      <c r="F55" s="101" t="s">
        <v>90</v>
      </c>
      <c r="G55" s="101" t="s">
        <v>176</v>
      </c>
      <c r="H55" s="101" t="s">
        <v>103</v>
      </c>
      <c r="I55" s="101" t="s">
        <v>92</v>
      </c>
      <c r="J55" s="101" t="s">
        <v>104</v>
      </c>
      <c r="K55" s="103">
        <v>0</v>
      </c>
      <c r="L55" s="77"/>
    </row>
    <row r="56" spans="1:13" x14ac:dyDescent="0.2">
      <c r="A56" s="101" t="s">
        <v>87</v>
      </c>
      <c r="B56" s="102">
        <v>2011</v>
      </c>
      <c r="C56" s="102">
        <v>6</v>
      </c>
      <c r="D56" s="101" t="s">
        <v>94</v>
      </c>
      <c r="E56" s="101" t="s">
        <v>89</v>
      </c>
      <c r="F56" s="101" t="s">
        <v>90</v>
      </c>
      <c r="G56" s="101" t="s">
        <v>176</v>
      </c>
      <c r="H56" s="101" t="s">
        <v>103</v>
      </c>
      <c r="I56" s="101" t="s">
        <v>92</v>
      </c>
      <c r="J56" s="101" t="s">
        <v>104</v>
      </c>
      <c r="K56" s="103">
        <v>0</v>
      </c>
      <c r="L56" s="77"/>
    </row>
    <row r="57" spans="1:13" x14ac:dyDescent="0.2">
      <c r="A57" s="101" t="s">
        <v>87</v>
      </c>
      <c r="B57" s="102">
        <v>2011</v>
      </c>
      <c r="C57" s="102">
        <v>7</v>
      </c>
      <c r="D57" s="101" t="s">
        <v>94</v>
      </c>
      <c r="E57" s="101" t="s">
        <v>89</v>
      </c>
      <c r="F57" s="101" t="s">
        <v>90</v>
      </c>
      <c r="G57" s="101" t="s">
        <v>176</v>
      </c>
      <c r="H57" s="101" t="s">
        <v>103</v>
      </c>
      <c r="I57" s="101" t="s">
        <v>92</v>
      </c>
      <c r="J57" s="101" t="s">
        <v>104</v>
      </c>
      <c r="K57" s="103">
        <v>0</v>
      </c>
      <c r="L57" s="77"/>
    </row>
    <row r="58" spans="1:13" x14ac:dyDescent="0.2">
      <c r="A58" s="101" t="s">
        <v>87</v>
      </c>
      <c r="B58" s="102">
        <v>2011</v>
      </c>
      <c r="C58" s="102">
        <v>8</v>
      </c>
      <c r="D58" s="101" t="s">
        <v>94</v>
      </c>
      <c r="E58" s="101" t="s">
        <v>89</v>
      </c>
      <c r="F58" s="101" t="s">
        <v>90</v>
      </c>
      <c r="G58" s="101" t="s">
        <v>176</v>
      </c>
      <c r="H58" s="101" t="s">
        <v>103</v>
      </c>
      <c r="I58" s="101" t="s">
        <v>92</v>
      </c>
      <c r="J58" s="101" t="s">
        <v>104</v>
      </c>
      <c r="K58" s="103">
        <v>0</v>
      </c>
      <c r="L58" s="77"/>
    </row>
    <row r="59" spans="1:13" x14ac:dyDescent="0.2">
      <c r="A59" s="101" t="s">
        <v>87</v>
      </c>
      <c r="B59" s="102">
        <v>2011</v>
      </c>
      <c r="C59" s="102">
        <v>9</v>
      </c>
      <c r="D59" s="101" t="s">
        <v>94</v>
      </c>
      <c r="E59" s="101" t="s">
        <v>89</v>
      </c>
      <c r="F59" s="101" t="s">
        <v>90</v>
      </c>
      <c r="G59" s="101" t="s">
        <v>176</v>
      </c>
      <c r="H59" s="101" t="s">
        <v>103</v>
      </c>
      <c r="I59" s="101" t="s">
        <v>92</v>
      </c>
      <c r="J59" s="101" t="s">
        <v>104</v>
      </c>
      <c r="K59" s="103">
        <v>0</v>
      </c>
      <c r="L59" s="77"/>
    </row>
    <row r="60" spans="1:13" x14ac:dyDescent="0.2">
      <c r="A60" s="101" t="s">
        <v>87</v>
      </c>
      <c r="B60" s="102">
        <v>2011</v>
      </c>
      <c r="C60" s="102">
        <v>10</v>
      </c>
      <c r="D60" s="101" t="s">
        <v>94</v>
      </c>
      <c r="E60" s="101" t="s">
        <v>89</v>
      </c>
      <c r="F60" s="101" t="s">
        <v>90</v>
      </c>
      <c r="G60" s="101" t="s">
        <v>176</v>
      </c>
      <c r="H60" s="101" t="s">
        <v>103</v>
      </c>
      <c r="I60" s="101" t="s">
        <v>92</v>
      </c>
      <c r="J60" s="101" t="s">
        <v>104</v>
      </c>
      <c r="K60" s="103">
        <v>0</v>
      </c>
      <c r="L60" s="77"/>
    </row>
    <row r="61" spans="1:13" x14ac:dyDescent="0.2">
      <c r="A61" s="101" t="s">
        <v>87</v>
      </c>
      <c r="B61" s="102">
        <v>2011</v>
      </c>
      <c r="C61" s="102">
        <v>11</v>
      </c>
      <c r="D61" s="101" t="s">
        <v>94</v>
      </c>
      <c r="E61" s="101" t="s">
        <v>89</v>
      </c>
      <c r="F61" s="101" t="s">
        <v>90</v>
      </c>
      <c r="G61" s="101" t="s">
        <v>176</v>
      </c>
      <c r="H61" s="101" t="s">
        <v>103</v>
      </c>
      <c r="I61" s="101" t="s">
        <v>92</v>
      </c>
      <c r="J61" s="101" t="s">
        <v>104</v>
      </c>
      <c r="K61" s="103">
        <v>0</v>
      </c>
      <c r="L61" s="77"/>
    </row>
    <row r="62" spans="1:13" x14ac:dyDescent="0.2">
      <c r="A62" s="101" t="s">
        <v>87</v>
      </c>
      <c r="B62" s="102">
        <v>2011</v>
      </c>
      <c r="C62" s="102">
        <v>12</v>
      </c>
      <c r="D62" s="101" t="s">
        <v>94</v>
      </c>
      <c r="E62" s="101" t="s">
        <v>89</v>
      </c>
      <c r="F62" s="101" t="s">
        <v>90</v>
      </c>
      <c r="G62" s="101" t="s">
        <v>176</v>
      </c>
      <c r="H62" s="101" t="s">
        <v>103</v>
      </c>
      <c r="I62" s="101" t="s">
        <v>92</v>
      </c>
      <c r="J62" s="101" t="s">
        <v>104</v>
      </c>
      <c r="K62" s="103">
        <v>0</v>
      </c>
      <c r="L62" s="77"/>
    </row>
    <row r="63" spans="1:13" x14ac:dyDescent="0.2">
      <c r="A63" s="74"/>
      <c r="B63" s="75"/>
      <c r="C63" s="75"/>
      <c r="D63" s="74"/>
      <c r="E63" s="74"/>
      <c r="F63" s="74"/>
      <c r="G63" s="74"/>
      <c r="H63" s="74"/>
      <c r="I63" s="74"/>
      <c r="J63" s="74"/>
      <c r="K63" s="76"/>
      <c r="L63" s="104">
        <f>SUBTOTAL(9,K51:K62)</f>
        <v>0</v>
      </c>
      <c r="M63" s="80">
        <v>-2</v>
      </c>
    </row>
    <row r="65" spans="1:13" x14ac:dyDescent="0.2">
      <c r="A65" s="101" t="s">
        <v>87</v>
      </c>
      <c r="B65" s="102">
        <v>2011</v>
      </c>
      <c r="C65" s="102">
        <v>1</v>
      </c>
      <c r="D65" s="101" t="s">
        <v>98</v>
      </c>
      <c r="E65" s="101" t="s">
        <v>89</v>
      </c>
      <c r="F65" s="101" t="s">
        <v>90</v>
      </c>
      <c r="G65" s="101" t="s">
        <v>121</v>
      </c>
      <c r="H65" s="101" t="s">
        <v>105</v>
      </c>
      <c r="I65" s="101" t="s">
        <v>92</v>
      </c>
      <c r="J65" s="101" t="s">
        <v>106</v>
      </c>
      <c r="K65" s="103">
        <v>8108.94</v>
      </c>
      <c r="L65" s="77"/>
    </row>
    <row r="66" spans="1:13" x14ac:dyDescent="0.2">
      <c r="A66" s="101" t="s">
        <v>87</v>
      </c>
      <c r="B66" s="102">
        <v>2011</v>
      </c>
      <c r="C66" s="102">
        <v>2</v>
      </c>
      <c r="D66" s="101" t="s">
        <v>98</v>
      </c>
      <c r="E66" s="101" t="s">
        <v>89</v>
      </c>
      <c r="F66" s="101" t="s">
        <v>90</v>
      </c>
      <c r="G66" s="101" t="s">
        <v>125</v>
      </c>
      <c r="H66" s="101" t="s">
        <v>105</v>
      </c>
      <c r="I66" s="101" t="s">
        <v>92</v>
      </c>
      <c r="J66" s="101" t="s">
        <v>106</v>
      </c>
      <c r="K66" s="103">
        <v>8108.94</v>
      </c>
      <c r="L66" s="77"/>
    </row>
    <row r="67" spans="1:13" x14ac:dyDescent="0.2">
      <c r="A67" s="101" t="s">
        <v>87</v>
      </c>
      <c r="B67" s="102">
        <v>2011</v>
      </c>
      <c r="C67" s="102">
        <v>3</v>
      </c>
      <c r="D67" s="101" t="s">
        <v>98</v>
      </c>
      <c r="E67" s="101" t="s">
        <v>89</v>
      </c>
      <c r="F67" s="101" t="s">
        <v>90</v>
      </c>
      <c r="G67" s="101" t="s">
        <v>129</v>
      </c>
      <c r="H67" s="101" t="s">
        <v>105</v>
      </c>
      <c r="I67" s="101" t="s">
        <v>92</v>
      </c>
      <c r="J67" s="101" t="s">
        <v>106</v>
      </c>
      <c r="K67" s="103">
        <v>8108.94</v>
      </c>
      <c r="L67" s="77"/>
    </row>
    <row r="68" spans="1:13" x14ac:dyDescent="0.2">
      <c r="A68" s="101" t="s">
        <v>87</v>
      </c>
      <c r="B68" s="102">
        <v>2011</v>
      </c>
      <c r="C68" s="102">
        <v>4</v>
      </c>
      <c r="D68" s="101" t="s">
        <v>98</v>
      </c>
      <c r="E68" s="101" t="s">
        <v>89</v>
      </c>
      <c r="F68" s="101" t="s">
        <v>90</v>
      </c>
      <c r="G68" s="101" t="s">
        <v>133</v>
      </c>
      <c r="H68" s="101" t="s">
        <v>105</v>
      </c>
      <c r="I68" s="101" t="s">
        <v>92</v>
      </c>
      <c r="J68" s="101" t="s">
        <v>106</v>
      </c>
      <c r="K68" s="103">
        <v>8108.98</v>
      </c>
      <c r="L68" s="77"/>
    </row>
    <row r="69" spans="1:13" x14ac:dyDescent="0.2">
      <c r="A69" s="101" t="s">
        <v>87</v>
      </c>
      <c r="B69" s="102">
        <v>2011</v>
      </c>
      <c r="C69" s="102">
        <v>5</v>
      </c>
      <c r="D69" s="101" t="s">
        <v>98</v>
      </c>
      <c r="E69" s="101" t="s">
        <v>89</v>
      </c>
      <c r="F69" s="101" t="s">
        <v>90</v>
      </c>
      <c r="G69" s="101" t="s">
        <v>137</v>
      </c>
      <c r="H69" s="101" t="s">
        <v>105</v>
      </c>
      <c r="I69" s="101" t="s">
        <v>92</v>
      </c>
      <c r="J69" s="101" t="s">
        <v>106</v>
      </c>
      <c r="K69" s="103">
        <v>8108.98</v>
      </c>
      <c r="L69" s="77"/>
    </row>
    <row r="70" spans="1:13" x14ac:dyDescent="0.2">
      <c r="A70" s="101" t="s">
        <v>87</v>
      </c>
      <c r="B70" s="102">
        <v>2011</v>
      </c>
      <c r="C70" s="102">
        <v>6</v>
      </c>
      <c r="D70" s="101" t="s">
        <v>98</v>
      </c>
      <c r="E70" s="101" t="s">
        <v>89</v>
      </c>
      <c r="F70" s="101" t="s">
        <v>90</v>
      </c>
      <c r="G70" s="101" t="s">
        <v>141</v>
      </c>
      <c r="H70" s="101" t="s">
        <v>105</v>
      </c>
      <c r="I70" s="101" t="s">
        <v>92</v>
      </c>
      <c r="J70" s="101" t="s">
        <v>106</v>
      </c>
      <c r="K70" s="103">
        <v>6440.13</v>
      </c>
      <c r="L70" s="77"/>
    </row>
    <row r="71" spans="1:13" x14ac:dyDescent="0.2">
      <c r="A71" s="101" t="s">
        <v>87</v>
      </c>
      <c r="B71" s="102">
        <v>2011</v>
      </c>
      <c r="C71" s="102">
        <v>7</v>
      </c>
      <c r="D71" s="101" t="s">
        <v>98</v>
      </c>
      <c r="E71" s="101" t="s">
        <v>89</v>
      </c>
      <c r="F71" s="101" t="s">
        <v>90</v>
      </c>
      <c r="G71" s="101" t="s">
        <v>145</v>
      </c>
      <c r="H71" s="101" t="s">
        <v>105</v>
      </c>
      <c r="I71" s="101" t="s">
        <v>92</v>
      </c>
      <c r="J71" s="101" t="s">
        <v>106</v>
      </c>
      <c r="K71" s="103">
        <v>7183.39</v>
      </c>
      <c r="L71" s="77"/>
    </row>
    <row r="72" spans="1:13" x14ac:dyDescent="0.2">
      <c r="A72" s="101" t="s">
        <v>87</v>
      </c>
      <c r="B72" s="102">
        <v>2011</v>
      </c>
      <c r="C72" s="102">
        <v>8</v>
      </c>
      <c r="D72" s="101" t="s">
        <v>98</v>
      </c>
      <c r="E72" s="101" t="s">
        <v>89</v>
      </c>
      <c r="F72" s="101" t="s">
        <v>90</v>
      </c>
      <c r="G72" s="101" t="s">
        <v>149</v>
      </c>
      <c r="H72" s="101" t="s">
        <v>105</v>
      </c>
      <c r="I72" s="101" t="s">
        <v>92</v>
      </c>
      <c r="J72" s="101" t="s">
        <v>106</v>
      </c>
      <c r="K72" s="103">
        <v>7183.39</v>
      </c>
      <c r="L72" s="77"/>
    </row>
    <row r="73" spans="1:13" x14ac:dyDescent="0.2">
      <c r="A73" s="101" t="s">
        <v>87</v>
      </c>
      <c r="B73" s="102">
        <v>2011</v>
      </c>
      <c r="C73" s="102">
        <v>9</v>
      </c>
      <c r="D73" s="101" t="s">
        <v>98</v>
      </c>
      <c r="E73" s="101" t="s">
        <v>89</v>
      </c>
      <c r="F73" s="101" t="s">
        <v>90</v>
      </c>
      <c r="G73" s="101" t="s">
        <v>153</v>
      </c>
      <c r="H73" s="101" t="s">
        <v>105</v>
      </c>
      <c r="I73" s="101" t="s">
        <v>92</v>
      </c>
      <c r="J73" s="101" t="s">
        <v>106</v>
      </c>
      <c r="K73" s="103">
        <v>7183.39</v>
      </c>
      <c r="L73" s="77"/>
    </row>
    <row r="74" spans="1:13" x14ac:dyDescent="0.2">
      <c r="A74" s="101" t="s">
        <v>87</v>
      </c>
      <c r="B74" s="102">
        <v>2011</v>
      </c>
      <c r="C74" s="102">
        <v>10</v>
      </c>
      <c r="D74" s="101" t="s">
        <v>98</v>
      </c>
      <c r="E74" s="101" t="s">
        <v>89</v>
      </c>
      <c r="F74" s="101" t="s">
        <v>90</v>
      </c>
      <c r="G74" s="101" t="s">
        <v>157</v>
      </c>
      <c r="H74" s="101" t="s">
        <v>105</v>
      </c>
      <c r="I74" s="101" t="s">
        <v>92</v>
      </c>
      <c r="J74" s="101" t="s">
        <v>106</v>
      </c>
      <c r="K74" s="103">
        <v>7183.39</v>
      </c>
      <c r="L74" s="77"/>
    </row>
    <row r="75" spans="1:13" x14ac:dyDescent="0.2">
      <c r="A75" s="101" t="s">
        <v>87</v>
      </c>
      <c r="B75" s="102">
        <v>2011</v>
      </c>
      <c r="C75" s="102">
        <v>11</v>
      </c>
      <c r="D75" s="101" t="s">
        <v>98</v>
      </c>
      <c r="E75" s="101" t="s">
        <v>89</v>
      </c>
      <c r="F75" s="101" t="s">
        <v>90</v>
      </c>
      <c r="G75" s="101" t="s">
        <v>161</v>
      </c>
      <c r="H75" s="101" t="s">
        <v>105</v>
      </c>
      <c r="I75" s="101" t="s">
        <v>92</v>
      </c>
      <c r="J75" s="101" t="s">
        <v>106</v>
      </c>
      <c r="K75" s="103">
        <v>7183.39</v>
      </c>
      <c r="L75" s="77"/>
    </row>
    <row r="76" spans="1:13" x14ac:dyDescent="0.2">
      <c r="A76" s="101" t="s">
        <v>87</v>
      </c>
      <c r="B76" s="102">
        <v>2011</v>
      </c>
      <c r="C76" s="102">
        <v>12</v>
      </c>
      <c r="D76" s="101" t="s">
        <v>98</v>
      </c>
      <c r="E76" s="101" t="s">
        <v>89</v>
      </c>
      <c r="F76" s="101" t="s">
        <v>90</v>
      </c>
      <c r="G76" s="101" t="s">
        <v>165</v>
      </c>
      <c r="H76" s="101" t="s">
        <v>105</v>
      </c>
      <c r="I76" s="101" t="s">
        <v>92</v>
      </c>
      <c r="J76" s="101" t="s">
        <v>106</v>
      </c>
      <c r="K76" s="103">
        <v>7183.39</v>
      </c>
      <c r="L76" s="77"/>
    </row>
    <row r="77" spans="1:13" x14ac:dyDescent="0.2">
      <c r="A77" s="74"/>
      <c r="B77" s="75"/>
      <c r="C77" s="75"/>
      <c r="D77" s="74"/>
      <c r="E77" s="74"/>
      <c r="F77" s="74"/>
      <c r="G77" s="74"/>
      <c r="H77" s="74"/>
      <c r="I77" s="74"/>
      <c r="J77" s="74"/>
      <c r="K77" s="76"/>
      <c r="L77" s="104">
        <f>SUBTOTAL(9,K65:K76)</f>
        <v>90085.25</v>
      </c>
      <c r="M77" s="80">
        <v>-1</v>
      </c>
    </row>
    <row r="79" spans="1:13" x14ac:dyDescent="0.2">
      <c r="A79" s="101" t="s">
        <v>87</v>
      </c>
      <c r="B79" s="102">
        <v>2011</v>
      </c>
      <c r="C79" s="102">
        <v>1</v>
      </c>
      <c r="D79" s="101" t="s">
        <v>98</v>
      </c>
      <c r="E79" s="101" t="s">
        <v>89</v>
      </c>
      <c r="F79" s="101" t="s">
        <v>90</v>
      </c>
      <c r="G79" s="101" t="s">
        <v>120</v>
      </c>
      <c r="H79" s="101" t="s">
        <v>107</v>
      </c>
      <c r="I79" s="101" t="s">
        <v>92</v>
      </c>
      <c r="J79" s="101" t="s">
        <v>108</v>
      </c>
      <c r="K79" s="103">
        <v>19384.43</v>
      </c>
      <c r="L79" s="77"/>
    </row>
    <row r="80" spans="1:13" x14ac:dyDescent="0.2">
      <c r="A80" s="101" t="s">
        <v>87</v>
      </c>
      <c r="B80" s="102">
        <v>2011</v>
      </c>
      <c r="C80" s="102">
        <v>2</v>
      </c>
      <c r="D80" s="101" t="s">
        <v>98</v>
      </c>
      <c r="E80" s="101" t="s">
        <v>89</v>
      </c>
      <c r="F80" s="101" t="s">
        <v>90</v>
      </c>
      <c r="G80" s="101" t="s">
        <v>124</v>
      </c>
      <c r="H80" s="101" t="s">
        <v>107</v>
      </c>
      <c r="I80" s="101" t="s">
        <v>92</v>
      </c>
      <c r="J80" s="101" t="s">
        <v>108</v>
      </c>
      <c r="K80" s="103">
        <v>65620.83</v>
      </c>
      <c r="L80" s="77"/>
    </row>
    <row r="81" spans="1:13" x14ac:dyDescent="0.2">
      <c r="A81" s="101" t="s">
        <v>87</v>
      </c>
      <c r="B81" s="102">
        <v>2011</v>
      </c>
      <c r="C81" s="102">
        <v>3</v>
      </c>
      <c r="D81" s="101" t="s">
        <v>98</v>
      </c>
      <c r="E81" s="101" t="s">
        <v>89</v>
      </c>
      <c r="F81" s="101" t="s">
        <v>90</v>
      </c>
      <c r="G81" s="101" t="s">
        <v>128</v>
      </c>
      <c r="H81" s="101" t="s">
        <v>107</v>
      </c>
      <c r="I81" s="101" t="s">
        <v>92</v>
      </c>
      <c r="J81" s="101" t="s">
        <v>108</v>
      </c>
      <c r="K81" s="103">
        <v>955.75</v>
      </c>
      <c r="L81" s="77"/>
    </row>
    <row r="82" spans="1:13" x14ac:dyDescent="0.2">
      <c r="A82" s="101" t="s">
        <v>87</v>
      </c>
      <c r="B82" s="102">
        <v>2011</v>
      </c>
      <c r="C82" s="102">
        <v>4</v>
      </c>
      <c r="D82" s="101" t="s">
        <v>98</v>
      </c>
      <c r="E82" s="101" t="s">
        <v>89</v>
      </c>
      <c r="F82" s="101" t="s">
        <v>90</v>
      </c>
      <c r="G82" s="101" t="s">
        <v>132</v>
      </c>
      <c r="H82" s="101" t="s">
        <v>107</v>
      </c>
      <c r="I82" s="101" t="s">
        <v>92</v>
      </c>
      <c r="J82" s="101" t="s">
        <v>108</v>
      </c>
      <c r="K82" s="103">
        <v>22170.51</v>
      </c>
      <c r="L82" s="77"/>
    </row>
    <row r="83" spans="1:13" x14ac:dyDescent="0.2">
      <c r="A83" s="101" t="s">
        <v>87</v>
      </c>
      <c r="B83" s="102">
        <v>2011</v>
      </c>
      <c r="C83" s="102">
        <v>5</v>
      </c>
      <c r="D83" s="101" t="s">
        <v>98</v>
      </c>
      <c r="E83" s="101" t="s">
        <v>89</v>
      </c>
      <c r="F83" s="101" t="s">
        <v>90</v>
      </c>
      <c r="G83" s="101" t="s">
        <v>136</v>
      </c>
      <c r="H83" s="101" t="s">
        <v>107</v>
      </c>
      <c r="I83" s="101" t="s">
        <v>92</v>
      </c>
      <c r="J83" s="101" t="s">
        <v>108</v>
      </c>
      <c r="K83" s="103">
        <v>19177.13</v>
      </c>
      <c r="L83" s="77"/>
    </row>
    <row r="84" spans="1:13" x14ac:dyDescent="0.2">
      <c r="A84" s="101" t="s">
        <v>87</v>
      </c>
      <c r="B84" s="102">
        <v>2011</v>
      </c>
      <c r="C84" s="102">
        <v>6</v>
      </c>
      <c r="D84" s="101" t="s">
        <v>98</v>
      </c>
      <c r="E84" s="101" t="s">
        <v>89</v>
      </c>
      <c r="F84" s="101" t="s">
        <v>90</v>
      </c>
      <c r="G84" s="101" t="s">
        <v>140</v>
      </c>
      <c r="H84" s="101" t="s">
        <v>107</v>
      </c>
      <c r="I84" s="101" t="s">
        <v>92</v>
      </c>
      <c r="J84" s="101" t="s">
        <v>108</v>
      </c>
      <c r="K84" s="103">
        <v>460526.81</v>
      </c>
      <c r="L84" s="77"/>
    </row>
    <row r="85" spans="1:13" x14ac:dyDescent="0.2">
      <c r="A85" s="101" t="s">
        <v>87</v>
      </c>
      <c r="B85" s="102">
        <v>2011</v>
      </c>
      <c r="C85" s="102">
        <v>7</v>
      </c>
      <c r="D85" s="101" t="s">
        <v>98</v>
      </c>
      <c r="E85" s="101" t="s">
        <v>89</v>
      </c>
      <c r="F85" s="101" t="s">
        <v>90</v>
      </c>
      <c r="G85" s="101" t="s">
        <v>144</v>
      </c>
      <c r="H85" s="101" t="s">
        <v>107</v>
      </c>
      <c r="I85" s="101" t="s">
        <v>92</v>
      </c>
      <c r="J85" s="101" t="s">
        <v>108</v>
      </c>
      <c r="K85" s="103">
        <v>23970.57</v>
      </c>
      <c r="L85" s="77"/>
    </row>
    <row r="86" spans="1:13" x14ac:dyDescent="0.2">
      <c r="A86" s="101" t="s">
        <v>87</v>
      </c>
      <c r="B86" s="102">
        <v>2011</v>
      </c>
      <c r="C86" s="102">
        <v>8</v>
      </c>
      <c r="D86" s="101" t="s">
        <v>98</v>
      </c>
      <c r="E86" s="101" t="s">
        <v>89</v>
      </c>
      <c r="F86" s="101" t="s">
        <v>90</v>
      </c>
      <c r="G86" s="101" t="s">
        <v>148</v>
      </c>
      <c r="H86" s="101" t="s">
        <v>107</v>
      </c>
      <c r="I86" s="101" t="s">
        <v>92</v>
      </c>
      <c r="J86" s="101" t="s">
        <v>108</v>
      </c>
      <c r="K86" s="103">
        <v>29350.93</v>
      </c>
      <c r="L86" s="77"/>
    </row>
    <row r="87" spans="1:13" x14ac:dyDescent="0.2">
      <c r="A87" s="101" t="s">
        <v>87</v>
      </c>
      <c r="B87" s="102">
        <v>2011</v>
      </c>
      <c r="C87" s="102">
        <v>9</v>
      </c>
      <c r="D87" s="101" t="s">
        <v>98</v>
      </c>
      <c r="E87" s="101" t="s">
        <v>89</v>
      </c>
      <c r="F87" s="101" t="s">
        <v>90</v>
      </c>
      <c r="G87" s="101" t="s">
        <v>152</v>
      </c>
      <c r="H87" s="101" t="s">
        <v>107</v>
      </c>
      <c r="I87" s="101" t="s">
        <v>92</v>
      </c>
      <c r="J87" s="101" t="s">
        <v>108</v>
      </c>
      <c r="K87" s="103">
        <v>156386.5</v>
      </c>
      <c r="L87" s="77"/>
    </row>
    <row r="88" spans="1:13" x14ac:dyDescent="0.2">
      <c r="A88" s="101" t="s">
        <v>87</v>
      </c>
      <c r="B88" s="102">
        <v>2011</v>
      </c>
      <c r="C88" s="102">
        <v>10</v>
      </c>
      <c r="D88" s="101" t="s">
        <v>98</v>
      </c>
      <c r="E88" s="101" t="s">
        <v>89</v>
      </c>
      <c r="F88" s="101" t="s">
        <v>90</v>
      </c>
      <c r="G88" s="101" t="s">
        <v>156</v>
      </c>
      <c r="H88" s="101" t="s">
        <v>107</v>
      </c>
      <c r="I88" s="101" t="s">
        <v>92</v>
      </c>
      <c r="J88" s="101" t="s">
        <v>108</v>
      </c>
      <c r="K88" s="103">
        <v>29947.119999999999</v>
      </c>
      <c r="L88" s="77"/>
    </row>
    <row r="89" spans="1:13" x14ac:dyDescent="0.2">
      <c r="A89" s="101" t="s">
        <v>87</v>
      </c>
      <c r="B89" s="102">
        <v>2011</v>
      </c>
      <c r="C89" s="102">
        <v>11</v>
      </c>
      <c r="D89" s="101" t="s">
        <v>98</v>
      </c>
      <c r="E89" s="101" t="s">
        <v>89</v>
      </c>
      <c r="F89" s="101" t="s">
        <v>90</v>
      </c>
      <c r="G89" s="101" t="s">
        <v>160</v>
      </c>
      <c r="H89" s="101" t="s">
        <v>107</v>
      </c>
      <c r="I89" s="101" t="s">
        <v>92</v>
      </c>
      <c r="J89" s="101" t="s">
        <v>108</v>
      </c>
      <c r="K89" s="103">
        <v>27853.48</v>
      </c>
      <c r="L89" s="77"/>
    </row>
    <row r="90" spans="1:13" x14ac:dyDescent="0.2">
      <c r="A90" s="101" t="s">
        <v>87</v>
      </c>
      <c r="B90" s="102">
        <v>2011</v>
      </c>
      <c r="C90" s="102">
        <v>12</v>
      </c>
      <c r="D90" s="101" t="s">
        <v>98</v>
      </c>
      <c r="E90" s="101" t="s">
        <v>89</v>
      </c>
      <c r="F90" s="101" t="s">
        <v>90</v>
      </c>
      <c r="G90" s="101" t="s">
        <v>164</v>
      </c>
      <c r="H90" s="101" t="s">
        <v>107</v>
      </c>
      <c r="I90" s="101" t="s">
        <v>92</v>
      </c>
      <c r="J90" s="101" t="s">
        <v>108</v>
      </c>
      <c r="K90" s="103">
        <v>9417.06</v>
      </c>
      <c r="L90" s="77"/>
    </row>
    <row r="91" spans="1:13" x14ac:dyDescent="0.2">
      <c r="A91" s="74"/>
      <c r="B91" s="75"/>
      <c r="C91" s="75"/>
      <c r="D91" s="74"/>
      <c r="E91" s="74"/>
      <c r="F91" s="74"/>
      <c r="G91" s="74"/>
      <c r="H91" s="74"/>
      <c r="I91" s="74"/>
      <c r="J91" s="74"/>
      <c r="K91" s="76"/>
      <c r="L91" s="104">
        <f>SUBTOTAL(9,K79:K90)</f>
        <v>864761.12</v>
      </c>
      <c r="M91" s="80">
        <v>-1</v>
      </c>
    </row>
    <row r="93" spans="1:13" x14ac:dyDescent="0.2">
      <c r="A93" s="101" t="s">
        <v>87</v>
      </c>
      <c r="B93" s="102">
        <v>2011</v>
      </c>
      <c r="C93" s="102">
        <v>1</v>
      </c>
      <c r="D93" s="101" t="s">
        <v>88</v>
      </c>
      <c r="E93" s="101" t="s">
        <v>89</v>
      </c>
      <c r="F93" s="101" t="s">
        <v>90</v>
      </c>
      <c r="G93" s="101" t="s">
        <v>183</v>
      </c>
      <c r="H93" s="101" t="s">
        <v>96</v>
      </c>
      <c r="I93" s="101" t="s">
        <v>92</v>
      </c>
      <c r="J93" s="101" t="s">
        <v>109</v>
      </c>
      <c r="K93" s="103">
        <v>9432.76</v>
      </c>
      <c r="L93" s="77"/>
    </row>
    <row r="94" spans="1:13" x14ac:dyDescent="0.2">
      <c r="A94" s="101" t="s">
        <v>87</v>
      </c>
      <c r="B94" s="102">
        <v>2011</v>
      </c>
      <c r="C94" s="102">
        <v>2</v>
      </c>
      <c r="D94" s="101" t="s">
        <v>88</v>
      </c>
      <c r="E94" s="101" t="s">
        <v>89</v>
      </c>
      <c r="F94" s="101" t="s">
        <v>90</v>
      </c>
      <c r="G94" s="101" t="s">
        <v>183</v>
      </c>
      <c r="H94" s="101" t="s">
        <v>96</v>
      </c>
      <c r="I94" s="101" t="s">
        <v>92</v>
      </c>
      <c r="J94" s="101" t="s">
        <v>109</v>
      </c>
      <c r="K94" s="103">
        <v>9432.76</v>
      </c>
      <c r="L94" s="77"/>
    </row>
    <row r="95" spans="1:13" x14ac:dyDescent="0.2">
      <c r="A95" s="101" t="s">
        <v>87</v>
      </c>
      <c r="B95" s="102">
        <v>2011</v>
      </c>
      <c r="C95" s="102">
        <v>3</v>
      </c>
      <c r="D95" s="101" t="s">
        <v>88</v>
      </c>
      <c r="E95" s="101" t="s">
        <v>89</v>
      </c>
      <c r="F95" s="101" t="s">
        <v>90</v>
      </c>
      <c r="G95" s="101" t="s">
        <v>183</v>
      </c>
      <c r="H95" s="101" t="s">
        <v>96</v>
      </c>
      <c r="I95" s="101" t="s">
        <v>92</v>
      </c>
      <c r="J95" s="101" t="s">
        <v>109</v>
      </c>
      <c r="K95" s="103">
        <v>9432.76</v>
      </c>
      <c r="L95" s="77"/>
    </row>
    <row r="96" spans="1:13" x14ac:dyDescent="0.2">
      <c r="A96" s="101" t="s">
        <v>87</v>
      </c>
      <c r="B96" s="102">
        <v>2011</v>
      </c>
      <c r="C96" s="102">
        <v>4</v>
      </c>
      <c r="D96" s="101" t="s">
        <v>88</v>
      </c>
      <c r="E96" s="101" t="s">
        <v>89</v>
      </c>
      <c r="F96" s="101" t="s">
        <v>90</v>
      </c>
      <c r="G96" s="101" t="s">
        <v>183</v>
      </c>
      <c r="H96" s="101" t="s">
        <v>96</v>
      </c>
      <c r="I96" s="101" t="s">
        <v>92</v>
      </c>
      <c r="J96" s="101" t="s">
        <v>109</v>
      </c>
      <c r="K96" s="103">
        <v>9432.76</v>
      </c>
      <c r="L96" s="77"/>
    </row>
    <row r="97" spans="1:13" x14ac:dyDescent="0.2">
      <c r="A97" s="101" t="s">
        <v>87</v>
      </c>
      <c r="B97" s="102">
        <v>2011</v>
      </c>
      <c r="C97" s="102">
        <v>5</v>
      </c>
      <c r="D97" s="101" t="s">
        <v>88</v>
      </c>
      <c r="E97" s="101" t="s">
        <v>89</v>
      </c>
      <c r="F97" s="101" t="s">
        <v>90</v>
      </c>
      <c r="G97" s="101" t="s">
        <v>183</v>
      </c>
      <c r="H97" s="101" t="s">
        <v>96</v>
      </c>
      <c r="I97" s="101" t="s">
        <v>92</v>
      </c>
      <c r="J97" s="101" t="s">
        <v>109</v>
      </c>
      <c r="K97" s="103">
        <v>9432.76</v>
      </c>
      <c r="L97" s="77"/>
    </row>
    <row r="98" spans="1:13" x14ac:dyDescent="0.2">
      <c r="A98" s="101" t="s">
        <v>87</v>
      </c>
      <c r="B98" s="102">
        <v>2011</v>
      </c>
      <c r="C98" s="102">
        <v>6</v>
      </c>
      <c r="D98" s="101" t="s">
        <v>88</v>
      </c>
      <c r="E98" s="101" t="s">
        <v>89</v>
      </c>
      <c r="F98" s="101" t="s">
        <v>90</v>
      </c>
      <c r="G98" s="101" t="s">
        <v>183</v>
      </c>
      <c r="H98" s="101" t="s">
        <v>96</v>
      </c>
      <c r="I98" s="101" t="s">
        <v>92</v>
      </c>
      <c r="J98" s="101" t="s">
        <v>109</v>
      </c>
      <c r="K98" s="103">
        <v>9432.76</v>
      </c>
      <c r="L98" s="77"/>
    </row>
    <row r="99" spans="1:13" x14ac:dyDescent="0.2">
      <c r="A99" s="101" t="s">
        <v>87</v>
      </c>
      <c r="B99" s="102">
        <v>2011</v>
      </c>
      <c r="C99" s="102">
        <v>7</v>
      </c>
      <c r="D99" s="101" t="s">
        <v>88</v>
      </c>
      <c r="E99" s="101" t="s">
        <v>89</v>
      </c>
      <c r="F99" s="101" t="s">
        <v>90</v>
      </c>
      <c r="G99" s="101" t="s">
        <v>183</v>
      </c>
      <c r="H99" s="101" t="s">
        <v>96</v>
      </c>
      <c r="I99" s="101" t="s">
        <v>92</v>
      </c>
      <c r="J99" s="101" t="s">
        <v>109</v>
      </c>
      <c r="K99" s="103">
        <v>9432.76</v>
      </c>
      <c r="L99" s="77"/>
    </row>
    <row r="100" spans="1:13" x14ac:dyDescent="0.2">
      <c r="A100" s="101" t="s">
        <v>87</v>
      </c>
      <c r="B100" s="102">
        <v>2011</v>
      </c>
      <c r="C100" s="102">
        <v>8</v>
      </c>
      <c r="D100" s="101" t="s">
        <v>88</v>
      </c>
      <c r="E100" s="101" t="s">
        <v>89</v>
      </c>
      <c r="F100" s="101" t="s">
        <v>90</v>
      </c>
      <c r="G100" s="101" t="s">
        <v>183</v>
      </c>
      <c r="H100" s="101" t="s">
        <v>96</v>
      </c>
      <c r="I100" s="101" t="s">
        <v>92</v>
      </c>
      <c r="J100" s="101" t="s">
        <v>109</v>
      </c>
      <c r="K100" s="103">
        <v>5535.1</v>
      </c>
      <c r="L100" s="77"/>
    </row>
    <row r="101" spans="1:13" x14ac:dyDescent="0.2">
      <c r="A101" s="101" t="s">
        <v>87</v>
      </c>
      <c r="B101" s="102">
        <v>2011</v>
      </c>
      <c r="C101" s="102">
        <v>9</v>
      </c>
      <c r="D101" s="101" t="s">
        <v>88</v>
      </c>
      <c r="E101" s="101" t="s">
        <v>89</v>
      </c>
      <c r="F101" s="101" t="s">
        <v>90</v>
      </c>
      <c r="G101" s="101" t="s">
        <v>183</v>
      </c>
      <c r="H101" s="101" t="s">
        <v>96</v>
      </c>
      <c r="I101" s="101" t="s">
        <v>92</v>
      </c>
      <c r="J101" s="101" t="s">
        <v>109</v>
      </c>
      <c r="K101" s="103">
        <v>4328.8100000000004</v>
      </c>
      <c r="L101" s="77"/>
    </row>
    <row r="102" spans="1:13" x14ac:dyDescent="0.2">
      <c r="A102" s="101" t="s">
        <v>87</v>
      </c>
      <c r="B102" s="102">
        <v>2011</v>
      </c>
      <c r="C102" s="102">
        <v>10</v>
      </c>
      <c r="D102" s="101" t="s">
        <v>88</v>
      </c>
      <c r="E102" s="101" t="s">
        <v>89</v>
      </c>
      <c r="F102" s="101" t="s">
        <v>90</v>
      </c>
      <c r="G102" s="101" t="s">
        <v>183</v>
      </c>
      <c r="H102" s="101" t="s">
        <v>96</v>
      </c>
      <c r="I102" s="101" t="s">
        <v>92</v>
      </c>
      <c r="J102" s="101" t="s">
        <v>109</v>
      </c>
      <c r="K102" s="103">
        <v>671.17</v>
      </c>
      <c r="L102" s="77"/>
    </row>
    <row r="103" spans="1:13" x14ac:dyDescent="0.2">
      <c r="A103" s="101" t="s">
        <v>87</v>
      </c>
      <c r="B103" s="102">
        <v>2011</v>
      </c>
      <c r="C103" s="102">
        <v>11</v>
      </c>
      <c r="D103" s="101" t="s">
        <v>88</v>
      </c>
      <c r="E103" s="101" t="s">
        <v>89</v>
      </c>
      <c r="F103" s="101" t="s">
        <v>90</v>
      </c>
      <c r="G103" s="101" t="s">
        <v>183</v>
      </c>
      <c r="H103" s="101" t="s">
        <v>96</v>
      </c>
      <c r="I103" s="101" t="s">
        <v>92</v>
      </c>
      <c r="J103" s="101" t="s">
        <v>109</v>
      </c>
      <c r="K103" s="103">
        <v>671.17</v>
      </c>
      <c r="L103" s="77"/>
    </row>
    <row r="104" spans="1:13" x14ac:dyDescent="0.2">
      <c r="A104" s="101" t="s">
        <v>87</v>
      </c>
      <c r="B104" s="102">
        <v>2011</v>
      </c>
      <c r="C104" s="102">
        <v>12</v>
      </c>
      <c r="D104" s="101" t="s">
        <v>88</v>
      </c>
      <c r="E104" s="101" t="s">
        <v>89</v>
      </c>
      <c r="F104" s="101" t="s">
        <v>90</v>
      </c>
      <c r="G104" s="101" t="s">
        <v>183</v>
      </c>
      <c r="H104" s="101" t="s">
        <v>96</v>
      </c>
      <c r="I104" s="101" t="s">
        <v>92</v>
      </c>
      <c r="J104" s="101" t="s">
        <v>109</v>
      </c>
      <c r="K104" s="103">
        <v>1193.3900000000001</v>
      </c>
      <c r="L104" s="77"/>
    </row>
    <row r="105" spans="1:13" x14ac:dyDescent="0.2">
      <c r="A105" s="74"/>
      <c r="B105" s="75"/>
      <c r="C105" s="75"/>
      <c r="D105" s="74"/>
      <c r="E105" s="74"/>
      <c r="F105" s="74"/>
      <c r="G105" s="74"/>
      <c r="H105" s="74"/>
      <c r="I105" s="74"/>
      <c r="J105" s="74"/>
      <c r="K105" s="76"/>
      <c r="L105" s="104">
        <f>SUBTOTAL(9,K93:K104)</f>
        <v>78428.960000000006</v>
      </c>
      <c r="M105" s="80">
        <v>-2</v>
      </c>
    </row>
    <row r="107" spans="1:13" ht="13.5" thickBot="1" x14ac:dyDescent="0.25">
      <c r="L107" s="79">
        <f>L105+L91+L77+L63+L49+L34+L20</f>
        <v>1634646.17</v>
      </c>
    </row>
    <row r="108" spans="1:13" ht="13.5" thickTop="1" x14ac:dyDescent="0.2"/>
    <row r="109" spans="1:13" x14ac:dyDescent="0.2">
      <c r="D109" s="81" t="s">
        <v>114</v>
      </c>
      <c r="F109" s="81" t="s">
        <v>74</v>
      </c>
      <c r="G109" s="77">
        <f>L91+L77</f>
        <v>954846.37</v>
      </c>
      <c r="H109" t="s">
        <v>110</v>
      </c>
    </row>
    <row r="110" spans="1:13" x14ac:dyDescent="0.2">
      <c r="D110" s="81" t="s">
        <v>113</v>
      </c>
      <c r="F110" s="81" t="s">
        <v>111</v>
      </c>
      <c r="G110" s="77">
        <f>L105+L63+L49+L34+L20</f>
        <v>679799.7999999997</v>
      </c>
      <c r="H110" t="s">
        <v>112</v>
      </c>
    </row>
    <row r="111" spans="1:13" ht="13.5" thickBot="1" x14ac:dyDescent="0.25">
      <c r="G111" s="82">
        <f>SUM(G109:G110)</f>
        <v>1634646.1699999997</v>
      </c>
    </row>
    <row r="112" spans="1:13" ht="13.5" thickTop="1" x14ac:dyDescent="0.2"/>
  </sheetData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2011 FAS 106 Entries</vt:lpstr>
      <vt:lpstr>FAS 112</vt:lpstr>
    </vt:vector>
  </TitlesOfParts>
  <Company>Empire District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Lee</dc:creator>
  <cp:lastModifiedBy>Jeff Lee</cp:lastModifiedBy>
  <cp:lastPrinted>2012-04-03T19:05:37Z</cp:lastPrinted>
  <dcterms:created xsi:type="dcterms:W3CDTF">2011-05-03T13:48:26Z</dcterms:created>
  <dcterms:modified xsi:type="dcterms:W3CDTF">2017-09-12T14:20:16Z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