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Regulatory\Cases\MISC CASES\FERC\Open\All GFR - TFR Filings\Data Requests\2017 GFR TFR Data Requests\TFR\08042017\Responses\DR 23\"/>
    </mc:Choice>
  </mc:AlternateContent>
  <bookViews>
    <workbookView xWindow="0" yWindow="0" windowWidth="15525" windowHeight="6435"/>
  </bookViews>
  <sheets>
    <sheet name="TFR DR 23 Summary" sheetId="2" r:id="rId1"/>
    <sheet name="TFR DR 23 Details" sheetId="1" r:id="rId2"/>
  </sheets>
  <definedNames>
    <definedName name="_xlnm._FilterDatabase" localSheetId="1" hidden="1">'TFR DR 23 Details'!$A$1:$J$58</definedName>
  </definedNames>
  <calcPr calcId="152511" iterate="1" iterateCount="1000"/>
  <pivotCaches>
    <pivotCache cacheId="0" r:id="rId3"/>
  </pivotCaches>
</workbook>
</file>

<file path=xl/calcChain.xml><?xml version="1.0" encoding="utf-8"?>
<calcChain xmlns="http://schemas.openxmlformats.org/spreadsheetml/2006/main">
  <c r="G29" i="2" l="1"/>
  <c r="H29" i="2"/>
  <c r="G28" i="2"/>
  <c r="G17" i="2"/>
  <c r="H17" i="2"/>
  <c r="H28" i="2"/>
</calcChain>
</file>

<file path=xl/sharedStrings.xml><?xml version="1.0" encoding="utf-8"?>
<sst xmlns="http://schemas.openxmlformats.org/spreadsheetml/2006/main" count="421" uniqueCount="62">
  <si>
    <t>Unit</t>
  </si>
  <si>
    <t>Period</t>
  </si>
  <si>
    <t>Year</t>
  </si>
  <si>
    <t>Dept</t>
  </si>
  <si>
    <t>Account</t>
  </si>
  <si>
    <t>Journal ID</t>
  </si>
  <si>
    <t>Product</t>
  </si>
  <si>
    <t>Project</t>
  </si>
  <si>
    <t>Line Descr</t>
  </si>
  <si>
    <t>Amount</t>
  </si>
  <si>
    <t>GL001</t>
  </si>
  <si>
    <t>580</t>
  </si>
  <si>
    <t>930210</t>
  </si>
  <si>
    <t>MD</t>
  </si>
  <si>
    <t/>
  </si>
  <si>
    <t>401</t>
  </si>
  <si>
    <t>OT</t>
  </si>
  <si>
    <t>AMORT OF EEI DUES</t>
  </si>
  <si>
    <t>999</t>
  </si>
  <si>
    <t>PURCH-CARD</t>
  </si>
  <si>
    <t>FE</t>
  </si>
  <si>
    <t>AP-UPLOAD</t>
  </si>
  <si>
    <t>AM</t>
  </si>
  <si>
    <t>MA</t>
  </si>
  <si>
    <t>AP Accruals</t>
  </si>
  <si>
    <t>University Of Missouri- Financ</t>
  </si>
  <si>
    <t>AMORT-DD15</t>
  </si>
  <si>
    <t>APA0021911</t>
  </si>
  <si>
    <t>APA0025153</t>
  </si>
  <si>
    <t>APA0028147</t>
  </si>
  <si>
    <t>AMORT-DD16</t>
  </si>
  <si>
    <t>APA0028694</t>
  </si>
  <si>
    <t>APA0028701</t>
  </si>
  <si>
    <t>APA0032083</t>
  </si>
  <si>
    <t>APA0034045</t>
  </si>
  <si>
    <t>508</t>
  </si>
  <si>
    <t>930219</t>
  </si>
  <si>
    <t>Miami News Record</t>
  </si>
  <si>
    <t>APA0022443</t>
  </si>
  <si>
    <t>APA0022440</t>
  </si>
  <si>
    <t>APA0022458</t>
  </si>
  <si>
    <t>APA0023095</t>
  </si>
  <si>
    <t>APA0023595</t>
  </si>
  <si>
    <t>APA0025395</t>
  </si>
  <si>
    <t>APA0025820</t>
  </si>
  <si>
    <t>APA0026444</t>
  </si>
  <si>
    <t>APA0026432</t>
  </si>
  <si>
    <t>APA0027570</t>
  </si>
  <si>
    <t>APA0028704</t>
  </si>
  <si>
    <t>APA0029306</t>
  </si>
  <si>
    <t>APA0029314</t>
  </si>
  <si>
    <t>APA0029777</t>
  </si>
  <si>
    <t>KANSAS ECONOMIC DEVE ALUMBAUGH</t>
  </si>
  <si>
    <t>APA0032451</t>
  </si>
  <si>
    <t>APA0032463</t>
  </si>
  <si>
    <t>Utility Economic Development A</t>
  </si>
  <si>
    <t>APA0034040</t>
  </si>
  <si>
    <t>APA0034595</t>
  </si>
  <si>
    <t>Grand Total</t>
  </si>
  <si>
    <t>930210 Total</t>
  </si>
  <si>
    <t>930219 Total</t>
  </si>
  <si>
    <t>Sum of Amount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</si>
</sst>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.000"/>
  </numFmts>
  <fonts count="2" x14ac:knownFonts="1">
    <font>
      <sz val="10"/>
      <name val="Arial Unicode MS"/>
    </font>
    <font>
      <b/>
      <sz val="10"/>
      <name val="Arial Unicode MS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5"/>
      </left>
      <right/>
      <top style="thin">
        <color indexed="8"/>
      </top>
      <bottom/>
      <diagonal/>
    </border>
    <border>
      <left style="thin">
        <color indexed="65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65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5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7">
    <xf numFmtId="0" fontId="0" fillId="0" borderId="0" xfId="0"/>
    <xf numFmtId="43" fontId="0" fillId="0" borderId="0" xfId="0" applyNumberFormat="1"/>
    <xf numFmtId="9" fontId="0" fillId="0" borderId="0" xfId="2" applyFont="1"/>
    <xf numFmtId="49" fontId="1" fillId="2" borderId="1" xfId="0" applyNumberFormat="1" applyFont="1" applyFill="1" applyBorder="1"/>
    <xf numFmtId="49" fontId="0" fillId="0" borderId="0" xfId="0" applyNumberFormat="1"/>
    <xf numFmtId="164" fontId="0" fillId="0" borderId="0" xfId="0" applyNumberFormat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2" xfId="0" pivotButton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43" fontId="0" fillId="0" borderId="2" xfId="0" applyNumberFormat="1" applyBorder="1"/>
    <xf numFmtId="43" fontId="0" fillId="0" borderId="6" xfId="0" applyNumberFormat="1" applyBorder="1"/>
    <xf numFmtId="43" fontId="0" fillId="0" borderId="7" xfId="0" applyNumberFormat="1" applyBorder="1"/>
    <xf numFmtId="43" fontId="0" fillId="0" borderId="8" xfId="0" applyNumberFormat="1" applyBorder="1"/>
    <xf numFmtId="43" fontId="0" fillId="0" borderId="11" xfId="0" applyNumberFormat="1" applyBorder="1"/>
    <xf numFmtId="43" fontId="0" fillId="0" borderId="9" xfId="0" applyNumberFormat="1" applyBorder="1"/>
    <xf numFmtId="43" fontId="0" fillId="0" borderId="12" xfId="0" applyNumberFormat="1" applyBorder="1"/>
    <xf numFmtId="43" fontId="0" fillId="0" borderId="13" xfId="0" applyNumberFormat="1" applyBorder="1"/>
    <xf numFmtId="0" fontId="0" fillId="0" borderId="13" xfId="0" pivotButton="1" applyBorder="1"/>
    <xf numFmtId="0" fontId="0" fillId="0" borderId="13" xfId="0" applyBorder="1"/>
    <xf numFmtId="43" fontId="0" fillId="0" borderId="0" xfId="1" applyFont="1"/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Jeff Lee" refreshedDate="42957.689674768517" createdVersion="1" refreshedVersion="4" recordCount="57" upgradeOnRefresh="1">
  <cacheSource type="worksheet">
    <worksheetSource ref="A1:J58" sheet="TFR DR 23 Details"/>
  </cacheSource>
  <cacheFields count="10">
    <cacheField name="Unit" numFmtId="49">
      <sharedItems count="3">
        <s v="GL001"/>
        <s v="GLGSO" u="1"/>
        <s v="GLGAS" u="1"/>
      </sharedItems>
    </cacheField>
    <cacheField name="Period" numFmtId="0">
      <sharedItems containsSemiMixedTypes="0" containsString="0" containsNumber="1" containsInteger="1" minValue="1" maxValue="999" count="13">
        <n v="1"/>
        <n v="2"/>
        <n v="3"/>
        <n v="4"/>
        <n v="5"/>
        <n v="6"/>
        <n v="7"/>
        <n v="8"/>
        <n v="9"/>
        <n v="10"/>
        <n v="11"/>
        <n v="12"/>
        <n v="999" u="1"/>
      </sharedItems>
    </cacheField>
    <cacheField name="Year" numFmtId="0">
      <sharedItems containsSemiMixedTypes="0" containsString="0" containsNumber="1" containsInteger="1" minValue="2004" maxValue="2017" count="14">
        <n v="2015"/>
        <n v="2016"/>
        <n v="2008" u="1"/>
        <n v="2013" u="1"/>
        <n v="2006" u="1"/>
        <n v="2011" u="1"/>
        <n v="2004" u="1"/>
        <n v="2009" u="1"/>
        <n v="2014" u="1"/>
        <n v="2007" u="1"/>
        <n v="2012" u="1"/>
        <n v="2005" u="1"/>
        <n v="2017" u="1"/>
        <n v="2010" u="1"/>
      </sharedItems>
    </cacheField>
    <cacheField name="Dept" numFmtId="49">
      <sharedItems/>
    </cacheField>
    <cacheField name="Account" numFmtId="49">
      <sharedItems count="2">
        <s v="930210"/>
        <s v="930219"/>
      </sharedItems>
    </cacheField>
    <cacheField name="Journal ID" numFmtId="49">
      <sharedItems/>
    </cacheField>
    <cacheField name="Product" numFmtId="49">
      <sharedItems/>
    </cacheField>
    <cacheField name="Project" numFmtId="49">
      <sharedItems/>
    </cacheField>
    <cacheField name="Line Descr" numFmtId="49">
      <sharedItems/>
    </cacheField>
    <cacheField name="Amount" numFmtId="164">
      <sharedItems containsSemiMixedTypes="0" containsString="0" containsNumber="1" minValue="-5000" maxValue="14836.21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7">
  <r>
    <x v="0"/>
    <x v="0"/>
    <x v="0"/>
    <s v="401"/>
    <x v="0"/>
    <s v="AMORT-DD15"/>
    <s v="AM"/>
    <s v=""/>
    <s v="AMORT OF EEI DUES"/>
    <n v="14108.93"/>
  </r>
  <r>
    <x v="0"/>
    <x v="0"/>
    <x v="0"/>
    <s v="580"/>
    <x v="0"/>
    <s v="APA0021911"/>
    <s v="MD"/>
    <s v=""/>
    <s v="AP Accruals"/>
    <n v="7000"/>
  </r>
  <r>
    <x v="0"/>
    <x v="1"/>
    <x v="0"/>
    <s v="401"/>
    <x v="0"/>
    <s v="AMORT-DD15"/>
    <s v="AM"/>
    <s v=""/>
    <s v="AMORT OF EEI DUES"/>
    <n v="14108.93"/>
  </r>
  <r>
    <x v="0"/>
    <x v="2"/>
    <x v="0"/>
    <s v="401"/>
    <x v="0"/>
    <s v="AMORT-DD15"/>
    <s v="AM"/>
    <s v=""/>
    <s v="AMORT OF EEI DUES"/>
    <n v="12559.79"/>
  </r>
  <r>
    <x v="0"/>
    <x v="3"/>
    <x v="0"/>
    <s v="401"/>
    <x v="0"/>
    <s v="AMORT-DD15"/>
    <s v="AM"/>
    <s v=""/>
    <s v="AMORT OF EEI DUES"/>
    <n v="13592.55"/>
  </r>
  <r>
    <x v="0"/>
    <x v="4"/>
    <x v="0"/>
    <s v="401"/>
    <x v="0"/>
    <s v="AMORT-DD15"/>
    <s v="AM"/>
    <s v=""/>
    <s v="AMORT OF EEI DUES"/>
    <n v="13592.55"/>
  </r>
  <r>
    <x v="0"/>
    <x v="5"/>
    <x v="0"/>
    <s v="401"/>
    <x v="0"/>
    <s v="AMORT-DD15"/>
    <s v="AM"/>
    <s v=""/>
    <s v="AMORT OF EEI DUES"/>
    <n v="13592.55"/>
  </r>
  <r>
    <x v="0"/>
    <x v="6"/>
    <x v="0"/>
    <s v="999"/>
    <x v="0"/>
    <s v="APA0025153"/>
    <s v="MD"/>
    <s v=""/>
    <s v="AP Accruals"/>
    <n v="2629.06"/>
  </r>
  <r>
    <x v="0"/>
    <x v="6"/>
    <x v="0"/>
    <s v="401"/>
    <x v="0"/>
    <s v="AMORT-DD15"/>
    <s v="AM"/>
    <s v=""/>
    <s v="AMORT OF EEI DUES"/>
    <n v="13592.55"/>
  </r>
  <r>
    <x v="0"/>
    <x v="7"/>
    <x v="0"/>
    <s v="401"/>
    <x v="0"/>
    <s v="AMORT-DD15"/>
    <s v="AM"/>
    <s v=""/>
    <s v="AMORT OF EEI DUES"/>
    <n v="13592.55"/>
  </r>
  <r>
    <x v="0"/>
    <x v="8"/>
    <x v="0"/>
    <s v="401"/>
    <x v="0"/>
    <s v="AMORT-DD15"/>
    <s v="AM"/>
    <s v=""/>
    <s v="AMORT OF EEI DUES"/>
    <n v="13592.55"/>
  </r>
  <r>
    <x v="0"/>
    <x v="9"/>
    <x v="0"/>
    <s v="401"/>
    <x v="0"/>
    <s v="AMORT-DD15"/>
    <s v="AM"/>
    <s v=""/>
    <s v="AMORT OF EEI DUES"/>
    <n v="13592.55"/>
  </r>
  <r>
    <x v="0"/>
    <x v="10"/>
    <x v="0"/>
    <s v="401"/>
    <x v="0"/>
    <s v="AMORT-DD15"/>
    <s v="AM"/>
    <s v=""/>
    <s v="AMORT OF EEI DUES"/>
    <n v="13592.55"/>
  </r>
  <r>
    <x v="0"/>
    <x v="10"/>
    <x v="0"/>
    <s v="999"/>
    <x v="0"/>
    <s v="AP-UPLOAD"/>
    <s v="MA"/>
    <s v=""/>
    <s v="University Of Missouri- Financ"/>
    <n v="5000"/>
  </r>
  <r>
    <x v="0"/>
    <x v="11"/>
    <x v="0"/>
    <s v="401"/>
    <x v="0"/>
    <s v="AMORT-DD15"/>
    <s v="AM"/>
    <s v=""/>
    <s v="AMORT OF EEI DUES"/>
    <n v="13592.55"/>
  </r>
  <r>
    <x v="0"/>
    <x v="11"/>
    <x v="0"/>
    <s v="999"/>
    <x v="0"/>
    <s v="AP-UPLOAD"/>
    <s v="MA"/>
    <s v=""/>
    <s v="University Of Missouri- Financ"/>
    <n v="-5000"/>
  </r>
  <r>
    <x v="0"/>
    <x v="11"/>
    <x v="0"/>
    <s v="999"/>
    <x v="0"/>
    <s v="APA0028147"/>
    <s v="FE"/>
    <s v=""/>
    <s v="AP Accruals"/>
    <n v="5000"/>
  </r>
  <r>
    <x v="0"/>
    <x v="0"/>
    <x v="1"/>
    <s v="401"/>
    <x v="0"/>
    <s v="AMORT-DD16"/>
    <s v="AM"/>
    <s v=""/>
    <s v="AMORT OF EEI DUES"/>
    <n v="14836.21"/>
  </r>
  <r>
    <x v="0"/>
    <x v="0"/>
    <x v="1"/>
    <s v="999"/>
    <x v="0"/>
    <s v="APA0028694"/>
    <s v="MD"/>
    <s v=""/>
    <s v="AP Accruals"/>
    <n v="11569.34"/>
  </r>
  <r>
    <x v="0"/>
    <x v="0"/>
    <x v="1"/>
    <s v="580"/>
    <x v="0"/>
    <s v="APA0028701"/>
    <s v="MD"/>
    <s v=""/>
    <s v="AP Accruals"/>
    <n v="7000"/>
  </r>
  <r>
    <x v="0"/>
    <x v="1"/>
    <x v="1"/>
    <s v="401"/>
    <x v="0"/>
    <s v="AMORT-DD16"/>
    <s v="AM"/>
    <s v=""/>
    <s v="AMORT OF EEI DUES"/>
    <n v="14836.21"/>
  </r>
  <r>
    <x v="0"/>
    <x v="2"/>
    <x v="1"/>
    <s v="401"/>
    <x v="0"/>
    <s v="AMORT-DD16"/>
    <s v="AM"/>
    <s v=""/>
    <s v="AMORT OF EEI DUES"/>
    <n v="14836.21"/>
  </r>
  <r>
    <x v="0"/>
    <x v="3"/>
    <x v="1"/>
    <s v="401"/>
    <x v="0"/>
    <s v="AMORT-DD16"/>
    <s v="AM"/>
    <s v=""/>
    <s v="AMORT OF EEI DUES"/>
    <n v="14836.21"/>
  </r>
  <r>
    <x v="0"/>
    <x v="4"/>
    <x v="1"/>
    <s v="401"/>
    <x v="0"/>
    <s v="AMORT-DD16"/>
    <s v="AM"/>
    <s v=""/>
    <s v="AMORT OF EEI DUES"/>
    <n v="14836.21"/>
  </r>
  <r>
    <x v="0"/>
    <x v="5"/>
    <x v="1"/>
    <s v="401"/>
    <x v="0"/>
    <s v="AMORT-DD16"/>
    <s v="AM"/>
    <s v=""/>
    <s v="AMORT OF EEI DUES"/>
    <n v="14836.21"/>
  </r>
  <r>
    <x v="0"/>
    <x v="6"/>
    <x v="1"/>
    <s v="999"/>
    <x v="0"/>
    <s v="APA0032083"/>
    <s v="MD"/>
    <s v=""/>
    <s v="AP Accruals"/>
    <n v="2629.06"/>
  </r>
  <r>
    <x v="0"/>
    <x v="6"/>
    <x v="1"/>
    <s v="401"/>
    <x v="0"/>
    <s v="AMORT-DD16"/>
    <s v="AM"/>
    <s v=""/>
    <s v="AMORT OF EEI DUES"/>
    <n v="14836.21"/>
  </r>
  <r>
    <x v="0"/>
    <x v="7"/>
    <x v="1"/>
    <s v="401"/>
    <x v="0"/>
    <s v="AMORT-DD16"/>
    <s v="AM"/>
    <s v=""/>
    <s v="AMORT OF EEI DUES"/>
    <n v="14836.21"/>
  </r>
  <r>
    <x v="0"/>
    <x v="8"/>
    <x v="1"/>
    <s v="401"/>
    <x v="0"/>
    <s v="AMORT-DD16"/>
    <s v="AM"/>
    <s v=""/>
    <s v="AMORT OF EEI DUES"/>
    <n v="14836.21"/>
  </r>
  <r>
    <x v="0"/>
    <x v="9"/>
    <x v="1"/>
    <s v="401"/>
    <x v="0"/>
    <s v="AMORT-DD16"/>
    <s v="AM"/>
    <s v=""/>
    <s v="AMORT OF EEI DUES"/>
    <n v="14836.21"/>
  </r>
  <r>
    <x v="0"/>
    <x v="10"/>
    <x v="1"/>
    <s v="401"/>
    <x v="0"/>
    <s v="AMORT-DD16"/>
    <s v="AM"/>
    <s v=""/>
    <s v="AMORT OF EEI DUES"/>
    <n v="14836.21"/>
  </r>
  <r>
    <x v="0"/>
    <x v="10"/>
    <x v="1"/>
    <s v="999"/>
    <x v="0"/>
    <s v="APA0034045"/>
    <s v="MD"/>
    <s v=""/>
    <s v="AP Accruals"/>
    <n v="5000"/>
  </r>
  <r>
    <x v="0"/>
    <x v="11"/>
    <x v="1"/>
    <s v="401"/>
    <x v="0"/>
    <s v="AMORT-DD16"/>
    <s v="AM"/>
    <s v=""/>
    <s v="AMORT OF EEI DUES"/>
    <n v="14836.2"/>
  </r>
  <r>
    <x v="0"/>
    <x v="0"/>
    <x v="0"/>
    <s v="508"/>
    <x v="1"/>
    <s v="AP-UPLOAD"/>
    <s v="MA"/>
    <s v=""/>
    <s v="Miami News Record"/>
    <n v="237"/>
  </r>
  <r>
    <x v="0"/>
    <x v="1"/>
    <x v="0"/>
    <s v="508"/>
    <x v="1"/>
    <s v="APA0022443"/>
    <s v="MD"/>
    <s v=""/>
    <s v="AP Accruals"/>
    <n v="645"/>
  </r>
  <r>
    <x v="0"/>
    <x v="1"/>
    <x v="0"/>
    <s v="508"/>
    <x v="1"/>
    <s v="APA0022440"/>
    <s v="OT"/>
    <s v=""/>
    <s v="AP Accruals"/>
    <n v="237"/>
  </r>
  <r>
    <x v="0"/>
    <x v="1"/>
    <x v="0"/>
    <s v="508"/>
    <x v="1"/>
    <s v="APA0022440"/>
    <s v="MD"/>
    <s v=""/>
    <s v="AP Accruals"/>
    <n v="200"/>
  </r>
  <r>
    <x v="0"/>
    <x v="1"/>
    <x v="0"/>
    <s v="508"/>
    <x v="1"/>
    <s v="AP-UPLOAD"/>
    <s v="MA"/>
    <s v=""/>
    <s v="Miami News Record"/>
    <n v="-237"/>
  </r>
  <r>
    <x v="0"/>
    <x v="1"/>
    <x v="0"/>
    <s v="508"/>
    <x v="1"/>
    <s v="APA0022458"/>
    <s v="MD"/>
    <s v=""/>
    <s v="AP Accruals"/>
    <n v="30"/>
  </r>
  <r>
    <x v="0"/>
    <x v="2"/>
    <x v="0"/>
    <s v="508"/>
    <x v="1"/>
    <s v="APA0023095"/>
    <s v="MD"/>
    <s v=""/>
    <s v="AP Accruals"/>
    <n v="3500"/>
  </r>
  <r>
    <x v="0"/>
    <x v="3"/>
    <x v="0"/>
    <s v="508"/>
    <x v="1"/>
    <s v="APA0023595"/>
    <s v="MD"/>
    <s v=""/>
    <s v="AP Accruals"/>
    <n v="1495"/>
  </r>
  <r>
    <x v="0"/>
    <x v="6"/>
    <x v="0"/>
    <s v="508"/>
    <x v="1"/>
    <s v="APA0025395"/>
    <s v="MD"/>
    <s v=""/>
    <s v="AP Accruals"/>
    <n v="250"/>
  </r>
  <r>
    <x v="0"/>
    <x v="7"/>
    <x v="0"/>
    <s v="508"/>
    <x v="1"/>
    <s v="APA0025820"/>
    <s v="MD"/>
    <s v=""/>
    <s v="AP Accruals"/>
    <n v="675"/>
  </r>
  <r>
    <x v="0"/>
    <x v="8"/>
    <x v="0"/>
    <s v="508"/>
    <x v="1"/>
    <s v="APA0026444"/>
    <s v="MD"/>
    <s v=""/>
    <s v="AP Accruals"/>
    <n v="-675"/>
  </r>
  <r>
    <x v="0"/>
    <x v="8"/>
    <x v="0"/>
    <s v="508"/>
    <x v="1"/>
    <s v="APA0026432"/>
    <s v="MD"/>
    <s v=""/>
    <s v="AP Accruals"/>
    <n v="675"/>
  </r>
  <r>
    <x v="0"/>
    <x v="10"/>
    <x v="0"/>
    <s v="508"/>
    <x v="1"/>
    <s v="APA0027570"/>
    <s v="MD"/>
    <s v=""/>
    <s v="AP Accruals"/>
    <n v="1745"/>
  </r>
  <r>
    <x v="0"/>
    <x v="0"/>
    <x v="1"/>
    <s v="508"/>
    <x v="1"/>
    <s v="APA0028704"/>
    <s v="MD"/>
    <s v=""/>
    <s v="AP Accruals"/>
    <n v="1000"/>
  </r>
  <r>
    <x v="0"/>
    <x v="1"/>
    <x v="1"/>
    <s v="508"/>
    <x v="1"/>
    <s v="APA0029306"/>
    <s v="MD"/>
    <s v=""/>
    <s v="AP Accruals"/>
    <n v="30"/>
  </r>
  <r>
    <x v="0"/>
    <x v="1"/>
    <x v="1"/>
    <s v="508"/>
    <x v="1"/>
    <s v="APA0029314"/>
    <s v="OT"/>
    <s v=""/>
    <s v="AP Accruals"/>
    <n v="2500"/>
  </r>
  <r>
    <x v="0"/>
    <x v="2"/>
    <x v="1"/>
    <s v="508"/>
    <x v="1"/>
    <s v="APA0029777"/>
    <s v="MD"/>
    <s v=""/>
    <s v="AP Accruals"/>
    <n v="1645"/>
  </r>
  <r>
    <x v="0"/>
    <x v="3"/>
    <x v="1"/>
    <s v="508"/>
    <x v="1"/>
    <s v="PURCH-CARD"/>
    <s v="MD"/>
    <s v=""/>
    <s v="KANSAS ECONOMIC DEVE ALUMBAUGH"/>
    <n v="300"/>
  </r>
  <r>
    <x v="0"/>
    <x v="7"/>
    <x v="1"/>
    <s v="508"/>
    <x v="1"/>
    <s v="APA0032451"/>
    <s v="MD"/>
    <s v=""/>
    <s v="AP Accruals"/>
    <n v="250"/>
  </r>
  <r>
    <x v="0"/>
    <x v="7"/>
    <x v="1"/>
    <s v="508"/>
    <x v="1"/>
    <s v="APA0032463"/>
    <s v="MD"/>
    <s v=""/>
    <s v="AP Accruals"/>
    <n v="450"/>
  </r>
  <r>
    <x v="0"/>
    <x v="9"/>
    <x v="1"/>
    <s v="508"/>
    <x v="1"/>
    <s v="AP-UPLOAD"/>
    <s v="MA"/>
    <s v=""/>
    <s v="Utility Economic Development A"/>
    <n v="1340"/>
  </r>
  <r>
    <x v="0"/>
    <x v="10"/>
    <x v="1"/>
    <s v="508"/>
    <x v="1"/>
    <s v="AP-UPLOAD"/>
    <s v="MA"/>
    <s v=""/>
    <s v="Utility Economic Development A"/>
    <n v="-1340"/>
  </r>
  <r>
    <x v="0"/>
    <x v="10"/>
    <x v="1"/>
    <s v="508"/>
    <x v="1"/>
    <s v="APA0034040"/>
    <s v="MD"/>
    <s v=""/>
    <s v="AP Accruals"/>
    <n v="1340"/>
  </r>
  <r>
    <x v="0"/>
    <x v="11"/>
    <x v="1"/>
    <s v="508"/>
    <x v="1"/>
    <s v="APA0034595"/>
    <s v="MD"/>
    <s v=""/>
    <s v="AP Accruals"/>
    <n v="100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dataOnRows="1" applyNumberFormats="0" applyBorderFormats="0" applyFontFormats="0" applyPatternFormats="0" applyAlignmentFormats="0" applyWidthHeightFormats="1" dataCaption="Data" updatedVersion="4" showMemberPropertyTips="0" useAutoFormatting="1" itemPrintTitles="1" createdVersion="1" indent="0" compact="0" compactData="0" gridDropZones="1">
  <location ref="A3:E29" firstHeaderRow="1" firstDataRow="2" firstDataCol="2" rowPageCount="1" colPageCount="1"/>
  <pivotFields count="10">
    <pivotField axis="axisPage" compact="0" outline="0" subtotalTop="0" multipleItemSelectionAllowed="1" showAll="0" includeNewItemsInFilter="1">
      <items count="4">
        <item x="0"/>
        <item h="1" m="1" x="2"/>
        <item h="1" m="1" x="1"/>
        <item t="default"/>
      </items>
    </pivotField>
    <pivotField axis="axisRow" compact="0" outline="0" subtotalTop="0" showAll="0" includeNewItemsInFilter="1">
      <items count="14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h="1" m="1" x="12"/>
        <item t="default"/>
      </items>
    </pivotField>
    <pivotField axis="axisCol" compact="0" outline="0" subtotalTop="0" showAll="0" includeNewItemsInFilter="1">
      <items count="15">
        <item h="1" m="1" x="6"/>
        <item h="1" m="1" x="11"/>
        <item h="1" m="1" x="4"/>
        <item h="1" m="1" x="9"/>
        <item h="1" m="1" x="2"/>
        <item h="1" m="1" x="7"/>
        <item h="1" m="1" x="13"/>
        <item h="1" m="1" x="5"/>
        <item h="1" m="1" x="10"/>
        <item h="1" m="1" x="3"/>
        <item h="1" m="1" x="8"/>
        <item x="0"/>
        <item x="1"/>
        <item h="1" m="1" x="12"/>
        <item t="default"/>
      </items>
    </pivotField>
    <pivotField compact="0" outline="0" subtotalTop="0" showAll="0" includeNewItemsInFilter="1"/>
    <pivotField axis="axisRow" compact="0" outline="0" subtotalTop="0" showAll="0" includeNewItemsInFilter="1">
      <items count="3">
        <item x="0"/>
        <item x="1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dataField="1" compact="0" numFmtId="164" outline="0" subtotalTop="0" showAll="0" includeNewItemsInFilter="1"/>
  </pivotFields>
  <rowFields count="2">
    <field x="4"/>
    <field x="1"/>
  </rowFields>
  <rowItems count="25">
    <i>
      <x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/>
    </i>
    <i>
      <x v="1"/>
      <x/>
    </i>
    <i r="1">
      <x v="1"/>
    </i>
    <i r="1">
      <x v="2"/>
    </i>
    <i r="1">
      <x v="3"/>
    </i>
    <i r="1">
      <x v="6"/>
    </i>
    <i r="1">
      <x v="7"/>
    </i>
    <i r="1">
      <x v="8"/>
    </i>
    <i r="1">
      <x v="9"/>
    </i>
    <i r="1">
      <x v="10"/>
    </i>
    <i r="1">
      <x v="11"/>
    </i>
    <i t="default">
      <x v="1"/>
    </i>
    <i t="grand">
      <x/>
    </i>
  </rowItems>
  <colFields count="1">
    <field x="2"/>
  </colFields>
  <colItems count="3">
    <i>
      <x v="11"/>
    </i>
    <i>
      <x v="12"/>
    </i>
    <i t="grand">
      <x/>
    </i>
  </colItems>
  <pageFields count="1">
    <pageField fld="0" hier="-1"/>
  </pageFields>
  <dataFields count="1">
    <dataField name="Sum of Amount" fld="9" baseField="1" baseItem="0" numFmtId="43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G17" sqref="G17"/>
    </sheetView>
  </sheetViews>
  <sheetFormatPr defaultRowHeight="15" x14ac:dyDescent="0.3"/>
  <cols>
    <col min="1" max="1" width="10.7109375" bestFit="1" customWidth="1"/>
    <col min="2" max="2" width="8.7109375" bestFit="1" customWidth="1"/>
    <col min="3" max="5" width="11.28515625" customWidth="1"/>
    <col min="6" max="6" width="11.85546875" bestFit="1" customWidth="1"/>
    <col min="7" max="7" width="11.85546875" style="26" bestFit="1" customWidth="1"/>
    <col min="8" max="16" width="11.85546875" bestFit="1" customWidth="1"/>
    <col min="17" max="17" width="13.5703125" bestFit="1" customWidth="1"/>
  </cols>
  <sheetData>
    <row r="1" spans="1:5" x14ac:dyDescent="0.3">
      <c r="A1" s="24" t="s">
        <v>0</v>
      </c>
      <c r="B1" s="25" t="s">
        <v>10</v>
      </c>
    </row>
    <row r="3" spans="1:5" x14ac:dyDescent="0.3">
      <c r="A3" s="10" t="s">
        <v>61</v>
      </c>
      <c r="B3" s="7"/>
      <c r="C3" s="10" t="s">
        <v>2</v>
      </c>
      <c r="D3" s="7"/>
      <c r="E3" s="8"/>
    </row>
    <row r="4" spans="1:5" x14ac:dyDescent="0.3">
      <c r="A4" s="10" t="s">
        <v>4</v>
      </c>
      <c r="B4" s="10" t="s">
        <v>1</v>
      </c>
      <c r="C4" s="6">
        <v>2015</v>
      </c>
      <c r="D4" s="11">
        <v>2016</v>
      </c>
      <c r="E4" s="12" t="s">
        <v>58</v>
      </c>
    </row>
    <row r="5" spans="1:5" x14ac:dyDescent="0.3">
      <c r="A5" s="6" t="s">
        <v>12</v>
      </c>
      <c r="B5" s="6">
        <v>1</v>
      </c>
      <c r="C5" s="16">
        <v>21108.93</v>
      </c>
      <c r="D5" s="17">
        <v>33405.550000000003</v>
      </c>
      <c r="E5" s="18">
        <v>54514.48</v>
      </c>
    </row>
    <row r="6" spans="1:5" x14ac:dyDescent="0.3">
      <c r="A6" s="9"/>
      <c r="B6" s="13">
        <v>2</v>
      </c>
      <c r="C6" s="19">
        <v>14108.93</v>
      </c>
      <c r="D6" s="1">
        <v>14836.21</v>
      </c>
      <c r="E6" s="20">
        <v>28945.14</v>
      </c>
    </row>
    <row r="7" spans="1:5" x14ac:dyDescent="0.3">
      <c r="A7" s="9"/>
      <c r="B7" s="13">
        <v>3</v>
      </c>
      <c r="C7" s="19">
        <v>12559.79</v>
      </c>
      <c r="D7" s="1">
        <v>14836.21</v>
      </c>
      <c r="E7" s="20">
        <v>27396</v>
      </c>
    </row>
    <row r="8" spans="1:5" x14ac:dyDescent="0.3">
      <c r="A8" s="9"/>
      <c r="B8" s="13">
        <v>4</v>
      </c>
      <c r="C8" s="19">
        <v>13592.55</v>
      </c>
      <c r="D8" s="1">
        <v>14836.21</v>
      </c>
      <c r="E8" s="20">
        <v>28428.76</v>
      </c>
    </row>
    <row r="9" spans="1:5" x14ac:dyDescent="0.3">
      <c r="A9" s="9"/>
      <c r="B9" s="13">
        <v>5</v>
      </c>
      <c r="C9" s="19">
        <v>13592.55</v>
      </c>
      <c r="D9" s="1">
        <v>14836.21</v>
      </c>
      <c r="E9" s="20">
        <v>28428.76</v>
      </c>
    </row>
    <row r="10" spans="1:5" x14ac:dyDescent="0.3">
      <c r="A10" s="9"/>
      <c r="B10" s="13">
        <v>6</v>
      </c>
      <c r="C10" s="19">
        <v>13592.55</v>
      </c>
      <c r="D10" s="1">
        <v>14836.21</v>
      </c>
      <c r="E10" s="20">
        <v>28428.76</v>
      </c>
    </row>
    <row r="11" spans="1:5" x14ac:dyDescent="0.3">
      <c r="A11" s="9"/>
      <c r="B11" s="13">
        <v>7</v>
      </c>
      <c r="C11" s="19">
        <v>16221.609999999999</v>
      </c>
      <c r="D11" s="1">
        <v>17465.27</v>
      </c>
      <c r="E11" s="20">
        <v>33686.879999999997</v>
      </c>
    </row>
    <row r="12" spans="1:5" x14ac:dyDescent="0.3">
      <c r="A12" s="9"/>
      <c r="B12" s="13">
        <v>8</v>
      </c>
      <c r="C12" s="19">
        <v>13592.55</v>
      </c>
      <c r="D12" s="1">
        <v>14836.21</v>
      </c>
      <c r="E12" s="20">
        <v>28428.76</v>
      </c>
    </row>
    <row r="13" spans="1:5" x14ac:dyDescent="0.3">
      <c r="A13" s="9"/>
      <c r="B13" s="13">
        <v>9</v>
      </c>
      <c r="C13" s="19">
        <v>13592.55</v>
      </c>
      <c r="D13" s="1">
        <v>14836.21</v>
      </c>
      <c r="E13" s="20">
        <v>28428.76</v>
      </c>
    </row>
    <row r="14" spans="1:5" x14ac:dyDescent="0.3">
      <c r="A14" s="9"/>
      <c r="B14" s="13">
        <v>10</v>
      </c>
      <c r="C14" s="19">
        <v>13592.55</v>
      </c>
      <c r="D14" s="1">
        <v>14836.21</v>
      </c>
      <c r="E14" s="20">
        <v>28428.76</v>
      </c>
    </row>
    <row r="15" spans="1:5" x14ac:dyDescent="0.3">
      <c r="A15" s="9"/>
      <c r="B15" s="13">
        <v>11</v>
      </c>
      <c r="C15" s="19">
        <v>18592.55</v>
      </c>
      <c r="D15" s="1">
        <v>19836.21</v>
      </c>
      <c r="E15" s="20">
        <v>38428.759999999995</v>
      </c>
    </row>
    <row r="16" spans="1:5" x14ac:dyDescent="0.3">
      <c r="A16" s="9"/>
      <c r="B16" s="13">
        <v>12</v>
      </c>
      <c r="C16" s="19">
        <v>13592.55</v>
      </c>
      <c r="D16" s="1">
        <v>14836.2</v>
      </c>
      <c r="E16" s="20">
        <v>28428.75</v>
      </c>
    </row>
    <row r="17" spans="1:8" x14ac:dyDescent="0.3">
      <c r="A17" s="6" t="s">
        <v>59</v>
      </c>
      <c r="B17" s="7"/>
      <c r="C17" s="16">
        <v>177739.65999999997</v>
      </c>
      <c r="D17" s="17">
        <v>204232.90999999997</v>
      </c>
      <c r="E17" s="18">
        <v>381972.57000000007</v>
      </c>
      <c r="G17" s="26">
        <f>GETPIVOTDATA("Amount",$A$3,"Year",2016,"Account","930210")-GETPIVOTDATA("Amount",$A$3,"Year",2015,"Account","930210")</f>
        <v>26493.25</v>
      </c>
      <c r="H17" s="2">
        <f>G17/GETPIVOTDATA("Amount",$A$3,"Year",2015,"Account","930210")</f>
        <v>0.14905649082483899</v>
      </c>
    </row>
    <row r="18" spans="1:8" x14ac:dyDescent="0.3">
      <c r="A18" s="6" t="s">
        <v>36</v>
      </c>
      <c r="B18" s="6">
        <v>1</v>
      </c>
      <c r="C18" s="16">
        <v>237</v>
      </c>
      <c r="D18" s="17">
        <v>1000</v>
      </c>
      <c r="E18" s="18">
        <v>1237</v>
      </c>
    </row>
    <row r="19" spans="1:8" x14ac:dyDescent="0.3">
      <c r="A19" s="9"/>
      <c r="B19" s="13">
        <v>2</v>
      </c>
      <c r="C19" s="19">
        <v>875</v>
      </c>
      <c r="D19" s="1">
        <v>2530</v>
      </c>
      <c r="E19" s="20">
        <v>3405</v>
      </c>
    </row>
    <row r="20" spans="1:8" x14ac:dyDescent="0.3">
      <c r="A20" s="9"/>
      <c r="B20" s="13">
        <v>3</v>
      </c>
      <c r="C20" s="19">
        <v>3500</v>
      </c>
      <c r="D20" s="1">
        <v>1645</v>
      </c>
      <c r="E20" s="20">
        <v>5145</v>
      </c>
    </row>
    <row r="21" spans="1:8" x14ac:dyDescent="0.3">
      <c r="A21" s="9"/>
      <c r="B21" s="13">
        <v>4</v>
      </c>
      <c r="C21" s="19">
        <v>1495</v>
      </c>
      <c r="D21" s="1">
        <v>300</v>
      </c>
      <c r="E21" s="20">
        <v>1795</v>
      </c>
    </row>
    <row r="22" spans="1:8" x14ac:dyDescent="0.3">
      <c r="A22" s="9"/>
      <c r="B22" s="13">
        <v>7</v>
      </c>
      <c r="C22" s="19">
        <v>250</v>
      </c>
      <c r="D22" s="1"/>
      <c r="E22" s="20">
        <v>250</v>
      </c>
    </row>
    <row r="23" spans="1:8" x14ac:dyDescent="0.3">
      <c r="A23" s="9"/>
      <c r="B23" s="13">
        <v>8</v>
      </c>
      <c r="C23" s="19">
        <v>675</v>
      </c>
      <c r="D23" s="1">
        <v>700</v>
      </c>
      <c r="E23" s="20">
        <v>1375</v>
      </c>
    </row>
    <row r="24" spans="1:8" x14ac:dyDescent="0.3">
      <c r="A24" s="9"/>
      <c r="B24" s="13">
        <v>9</v>
      </c>
      <c r="C24" s="19">
        <v>0</v>
      </c>
      <c r="D24" s="1"/>
      <c r="E24" s="20">
        <v>0</v>
      </c>
    </row>
    <row r="25" spans="1:8" x14ac:dyDescent="0.3">
      <c r="A25" s="9"/>
      <c r="B25" s="13">
        <v>10</v>
      </c>
      <c r="C25" s="19"/>
      <c r="D25" s="1">
        <v>1340</v>
      </c>
      <c r="E25" s="20">
        <v>1340</v>
      </c>
    </row>
    <row r="26" spans="1:8" x14ac:dyDescent="0.3">
      <c r="A26" s="9"/>
      <c r="B26" s="13">
        <v>11</v>
      </c>
      <c r="C26" s="19">
        <v>1745</v>
      </c>
      <c r="D26" s="1">
        <v>0</v>
      </c>
      <c r="E26" s="20">
        <v>1745</v>
      </c>
    </row>
    <row r="27" spans="1:8" x14ac:dyDescent="0.3">
      <c r="A27" s="9"/>
      <c r="B27" s="13">
        <v>12</v>
      </c>
      <c r="C27" s="19"/>
      <c r="D27" s="1">
        <v>1000</v>
      </c>
      <c r="E27" s="20">
        <v>1000</v>
      </c>
    </row>
    <row r="28" spans="1:8" x14ac:dyDescent="0.3">
      <c r="A28" s="6" t="s">
        <v>60</v>
      </c>
      <c r="B28" s="7"/>
      <c r="C28" s="16">
        <v>8777</v>
      </c>
      <c r="D28" s="17">
        <v>8515</v>
      </c>
      <c r="E28" s="18">
        <v>17292</v>
      </c>
      <c r="G28" s="26">
        <f>GETPIVOTDATA("Amount",$A$3,"Year",2016,"Account","930219")-GETPIVOTDATA("Amount",$A$3,"Year",2015,"Account","930219")</f>
        <v>-262</v>
      </c>
      <c r="H28" s="2">
        <f>G28/GETPIVOTDATA("Amount",$A$3,"Year",2015,"Account","930219")</f>
        <v>-2.9850746268656716E-2</v>
      </c>
    </row>
    <row r="29" spans="1:8" x14ac:dyDescent="0.3">
      <c r="A29" s="14" t="s">
        <v>58</v>
      </c>
      <c r="B29" s="15"/>
      <c r="C29" s="21">
        <v>186516.65999999997</v>
      </c>
      <c r="D29" s="22">
        <v>212747.90999999997</v>
      </c>
      <c r="E29" s="23">
        <v>399264.57000000007</v>
      </c>
      <c r="G29" s="26">
        <f>D29-C29</f>
        <v>26231.25</v>
      </c>
      <c r="H29" s="2">
        <f>G29/C29</f>
        <v>0.1406375709279804</v>
      </c>
    </row>
  </sheetData>
  <pageMargins left="0.7" right="0.7" top="0.75" bottom="0.75" header="0.3" footer="0.3"/>
  <pageSetup orientation="portrait" r:id="rId2"/>
  <headerFooter>
    <oddHeader>&amp;R&amp;F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workbookViewId="0">
      <selection activeCell="G9" sqref="G9"/>
    </sheetView>
  </sheetViews>
  <sheetFormatPr defaultRowHeight="15" x14ac:dyDescent="0.3"/>
  <cols>
    <col min="1" max="2" width="8.140625" customWidth="1"/>
    <col min="3" max="3" width="6.7109375" customWidth="1"/>
    <col min="4" max="6" width="14.85546875" customWidth="1"/>
    <col min="7" max="7" width="40" customWidth="1"/>
    <col min="8" max="8" width="21.5703125" customWidth="1"/>
    <col min="9" max="9" width="41.85546875" customWidth="1"/>
    <col min="10" max="10" width="39.140625" customWidth="1"/>
    <col min="11" max="256" width="10.28515625" customWidth="1"/>
  </cols>
  <sheetData>
    <row r="1" spans="1:10" ht="16.5" thickTop="1" thickBot="1" x14ac:dyDescent="0.35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</row>
    <row r="2" spans="1:10" ht="15.75" thickTop="1" x14ac:dyDescent="0.3">
      <c r="A2" s="4" t="s">
        <v>10</v>
      </c>
      <c r="B2">
        <v>1</v>
      </c>
      <c r="C2">
        <v>2015</v>
      </c>
      <c r="D2" s="4" t="s">
        <v>15</v>
      </c>
      <c r="E2" s="4" t="s">
        <v>12</v>
      </c>
      <c r="F2" s="4" t="s">
        <v>26</v>
      </c>
      <c r="G2" s="4" t="s">
        <v>22</v>
      </c>
      <c r="H2" s="4" t="s">
        <v>14</v>
      </c>
      <c r="I2" s="4" t="s">
        <v>17</v>
      </c>
      <c r="J2" s="5">
        <v>14108.93</v>
      </c>
    </row>
    <row r="3" spans="1:10" x14ac:dyDescent="0.3">
      <c r="A3" s="4" t="s">
        <v>10</v>
      </c>
      <c r="B3">
        <v>1</v>
      </c>
      <c r="C3">
        <v>2015</v>
      </c>
      <c r="D3" s="4" t="s">
        <v>11</v>
      </c>
      <c r="E3" s="4" t="s">
        <v>12</v>
      </c>
      <c r="F3" s="4" t="s">
        <v>27</v>
      </c>
      <c r="G3" s="4" t="s">
        <v>13</v>
      </c>
      <c r="H3" s="4" t="s">
        <v>14</v>
      </c>
      <c r="I3" s="4" t="s">
        <v>24</v>
      </c>
      <c r="J3" s="5">
        <v>7000</v>
      </c>
    </row>
    <row r="4" spans="1:10" x14ac:dyDescent="0.3">
      <c r="A4" s="4" t="s">
        <v>10</v>
      </c>
      <c r="B4">
        <v>2</v>
      </c>
      <c r="C4">
        <v>2015</v>
      </c>
      <c r="D4" s="4" t="s">
        <v>15</v>
      </c>
      <c r="E4" s="4" t="s">
        <v>12</v>
      </c>
      <c r="F4" s="4" t="s">
        <v>26</v>
      </c>
      <c r="G4" s="4" t="s">
        <v>22</v>
      </c>
      <c r="H4" s="4" t="s">
        <v>14</v>
      </c>
      <c r="I4" s="4" t="s">
        <v>17</v>
      </c>
      <c r="J4" s="5">
        <v>14108.93</v>
      </c>
    </row>
    <row r="5" spans="1:10" x14ac:dyDescent="0.3">
      <c r="A5" s="4" t="s">
        <v>10</v>
      </c>
      <c r="B5">
        <v>3</v>
      </c>
      <c r="C5">
        <v>2015</v>
      </c>
      <c r="D5" s="4" t="s">
        <v>15</v>
      </c>
      <c r="E5" s="4" t="s">
        <v>12</v>
      </c>
      <c r="F5" s="4" t="s">
        <v>26</v>
      </c>
      <c r="G5" s="4" t="s">
        <v>22</v>
      </c>
      <c r="H5" s="4" t="s">
        <v>14</v>
      </c>
      <c r="I5" s="4" t="s">
        <v>17</v>
      </c>
      <c r="J5" s="5">
        <v>12559.79</v>
      </c>
    </row>
    <row r="6" spans="1:10" x14ac:dyDescent="0.3">
      <c r="A6" s="4" t="s">
        <v>10</v>
      </c>
      <c r="B6">
        <v>4</v>
      </c>
      <c r="C6">
        <v>2015</v>
      </c>
      <c r="D6" s="4" t="s">
        <v>15</v>
      </c>
      <c r="E6" s="4" t="s">
        <v>12</v>
      </c>
      <c r="F6" s="4" t="s">
        <v>26</v>
      </c>
      <c r="G6" s="4" t="s">
        <v>22</v>
      </c>
      <c r="H6" s="4" t="s">
        <v>14</v>
      </c>
      <c r="I6" s="4" t="s">
        <v>17</v>
      </c>
      <c r="J6" s="5">
        <v>13592.55</v>
      </c>
    </row>
    <row r="7" spans="1:10" x14ac:dyDescent="0.3">
      <c r="A7" s="4" t="s">
        <v>10</v>
      </c>
      <c r="B7">
        <v>5</v>
      </c>
      <c r="C7">
        <v>2015</v>
      </c>
      <c r="D7" s="4" t="s">
        <v>15</v>
      </c>
      <c r="E7" s="4" t="s">
        <v>12</v>
      </c>
      <c r="F7" s="4" t="s">
        <v>26</v>
      </c>
      <c r="G7" s="4" t="s">
        <v>22</v>
      </c>
      <c r="H7" s="4" t="s">
        <v>14</v>
      </c>
      <c r="I7" s="4" t="s">
        <v>17</v>
      </c>
      <c r="J7" s="5">
        <v>13592.55</v>
      </c>
    </row>
    <row r="8" spans="1:10" x14ac:dyDescent="0.3">
      <c r="A8" s="4" t="s">
        <v>10</v>
      </c>
      <c r="B8">
        <v>6</v>
      </c>
      <c r="C8">
        <v>2015</v>
      </c>
      <c r="D8" s="4" t="s">
        <v>15</v>
      </c>
      <c r="E8" s="4" t="s">
        <v>12</v>
      </c>
      <c r="F8" s="4" t="s">
        <v>26</v>
      </c>
      <c r="G8" s="4" t="s">
        <v>22</v>
      </c>
      <c r="H8" s="4" t="s">
        <v>14</v>
      </c>
      <c r="I8" s="4" t="s">
        <v>17</v>
      </c>
      <c r="J8" s="5">
        <v>13592.55</v>
      </c>
    </row>
    <row r="9" spans="1:10" x14ac:dyDescent="0.3">
      <c r="A9" s="4" t="s">
        <v>10</v>
      </c>
      <c r="B9">
        <v>7</v>
      </c>
      <c r="C9">
        <v>2015</v>
      </c>
      <c r="D9" s="4" t="s">
        <v>18</v>
      </c>
      <c r="E9" s="4" t="s">
        <v>12</v>
      </c>
      <c r="F9" s="4" t="s">
        <v>28</v>
      </c>
      <c r="G9" s="4" t="s">
        <v>13</v>
      </c>
      <c r="H9" s="4" t="s">
        <v>14</v>
      </c>
      <c r="I9" s="4" t="s">
        <v>24</v>
      </c>
      <c r="J9" s="5">
        <v>2629.06</v>
      </c>
    </row>
    <row r="10" spans="1:10" x14ac:dyDescent="0.3">
      <c r="A10" s="4" t="s">
        <v>10</v>
      </c>
      <c r="B10">
        <v>7</v>
      </c>
      <c r="C10">
        <v>2015</v>
      </c>
      <c r="D10" s="4" t="s">
        <v>15</v>
      </c>
      <c r="E10" s="4" t="s">
        <v>12</v>
      </c>
      <c r="F10" s="4" t="s">
        <v>26</v>
      </c>
      <c r="G10" s="4" t="s">
        <v>22</v>
      </c>
      <c r="H10" s="4" t="s">
        <v>14</v>
      </c>
      <c r="I10" s="4" t="s">
        <v>17</v>
      </c>
      <c r="J10" s="5">
        <v>13592.55</v>
      </c>
    </row>
    <row r="11" spans="1:10" x14ac:dyDescent="0.3">
      <c r="A11" s="4" t="s">
        <v>10</v>
      </c>
      <c r="B11">
        <v>8</v>
      </c>
      <c r="C11">
        <v>2015</v>
      </c>
      <c r="D11" s="4" t="s">
        <v>15</v>
      </c>
      <c r="E11" s="4" t="s">
        <v>12</v>
      </c>
      <c r="F11" s="4" t="s">
        <v>26</v>
      </c>
      <c r="G11" s="4" t="s">
        <v>22</v>
      </c>
      <c r="H11" s="4" t="s">
        <v>14</v>
      </c>
      <c r="I11" s="4" t="s">
        <v>17</v>
      </c>
      <c r="J11" s="5">
        <v>13592.55</v>
      </c>
    </row>
    <row r="12" spans="1:10" x14ac:dyDescent="0.3">
      <c r="A12" s="4" t="s">
        <v>10</v>
      </c>
      <c r="B12">
        <v>9</v>
      </c>
      <c r="C12">
        <v>2015</v>
      </c>
      <c r="D12" s="4" t="s">
        <v>15</v>
      </c>
      <c r="E12" s="4" t="s">
        <v>12</v>
      </c>
      <c r="F12" s="4" t="s">
        <v>26</v>
      </c>
      <c r="G12" s="4" t="s">
        <v>22</v>
      </c>
      <c r="H12" s="4" t="s">
        <v>14</v>
      </c>
      <c r="I12" s="4" t="s">
        <v>17</v>
      </c>
      <c r="J12" s="5">
        <v>13592.55</v>
      </c>
    </row>
    <row r="13" spans="1:10" x14ac:dyDescent="0.3">
      <c r="A13" s="4" t="s">
        <v>10</v>
      </c>
      <c r="B13">
        <v>10</v>
      </c>
      <c r="C13">
        <v>2015</v>
      </c>
      <c r="D13" s="4" t="s">
        <v>15</v>
      </c>
      <c r="E13" s="4" t="s">
        <v>12</v>
      </c>
      <c r="F13" s="4" t="s">
        <v>26</v>
      </c>
      <c r="G13" s="4" t="s">
        <v>22</v>
      </c>
      <c r="H13" s="4" t="s">
        <v>14</v>
      </c>
      <c r="I13" s="4" t="s">
        <v>17</v>
      </c>
      <c r="J13" s="5">
        <v>13592.55</v>
      </c>
    </row>
    <row r="14" spans="1:10" x14ac:dyDescent="0.3">
      <c r="A14" s="4" t="s">
        <v>10</v>
      </c>
      <c r="B14">
        <v>11</v>
      </c>
      <c r="C14">
        <v>2015</v>
      </c>
      <c r="D14" s="4" t="s">
        <v>15</v>
      </c>
      <c r="E14" s="4" t="s">
        <v>12</v>
      </c>
      <c r="F14" s="4" t="s">
        <v>26</v>
      </c>
      <c r="G14" s="4" t="s">
        <v>22</v>
      </c>
      <c r="H14" s="4" t="s">
        <v>14</v>
      </c>
      <c r="I14" s="4" t="s">
        <v>17</v>
      </c>
      <c r="J14" s="5">
        <v>13592.55</v>
      </c>
    </row>
    <row r="15" spans="1:10" x14ac:dyDescent="0.3">
      <c r="A15" s="4" t="s">
        <v>10</v>
      </c>
      <c r="B15">
        <v>11</v>
      </c>
      <c r="C15">
        <v>2015</v>
      </c>
      <c r="D15" s="4" t="s">
        <v>18</v>
      </c>
      <c r="E15" s="4" t="s">
        <v>12</v>
      </c>
      <c r="F15" s="4" t="s">
        <v>21</v>
      </c>
      <c r="G15" s="4" t="s">
        <v>23</v>
      </c>
      <c r="H15" s="4" t="s">
        <v>14</v>
      </c>
      <c r="I15" s="4" t="s">
        <v>25</v>
      </c>
      <c r="J15" s="5">
        <v>5000</v>
      </c>
    </row>
    <row r="16" spans="1:10" x14ac:dyDescent="0.3">
      <c r="A16" s="4" t="s">
        <v>10</v>
      </c>
      <c r="B16">
        <v>12</v>
      </c>
      <c r="C16">
        <v>2015</v>
      </c>
      <c r="D16" s="4" t="s">
        <v>15</v>
      </c>
      <c r="E16" s="4" t="s">
        <v>12</v>
      </c>
      <c r="F16" s="4" t="s">
        <v>26</v>
      </c>
      <c r="G16" s="4" t="s">
        <v>22</v>
      </c>
      <c r="H16" s="4" t="s">
        <v>14</v>
      </c>
      <c r="I16" s="4" t="s">
        <v>17</v>
      </c>
      <c r="J16" s="5">
        <v>13592.55</v>
      </c>
    </row>
    <row r="17" spans="1:10" x14ac:dyDescent="0.3">
      <c r="A17" s="4" t="s">
        <v>10</v>
      </c>
      <c r="B17">
        <v>12</v>
      </c>
      <c r="C17">
        <v>2015</v>
      </c>
      <c r="D17" s="4" t="s">
        <v>18</v>
      </c>
      <c r="E17" s="4" t="s">
        <v>12</v>
      </c>
      <c r="F17" s="4" t="s">
        <v>21</v>
      </c>
      <c r="G17" s="4" t="s">
        <v>23</v>
      </c>
      <c r="H17" s="4" t="s">
        <v>14</v>
      </c>
      <c r="I17" s="4" t="s">
        <v>25</v>
      </c>
      <c r="J17" s="5">
        <v>-5000</v>
      </c>
    </row>
    <row r="18" spans="1:10" x14ac:dyDescent="0.3">
      <c r="A18" s="4" t="s">
        <v>10</v>
      </c>
      <c r="B18">
        <v>12</v>
      </c>
      <c r="C18">
        <v>2015</v>
      </c>
      <c r="D18" s="4" t="s">
        <v>18</v>
      </c>
      <c r="E18" s="4" t="s">
        <v>12</v>
      </c>
      <c r="F18" s="4" t="s">
        <v>29</v>
      </c>
      <c r="G18" s="4" t="s">
        <v>20</v>
      </c>
      <c r="H18" s="4" t="s">
        <v>14</v>
      </c>
      <c r="I18" s="4" t="s">
        <v>24</v>
      </c>
      <c r="J18" s="5">
        <v>5000</v>
      </c>
    </row>
    <row r="19" spans="1:10" x14ac:dyDescent="0.3">
      <c r="A19" s="4" t="s">
        <v>10</v>
      </c>
      <c r="B19">
        <v>1</v>
      </c>
      <c r="C19">
        <v>2016</v>
      </c>
      <c r="D19" s="4" t="s">
        <v>15</v>
      </c>
      <c r="E19" s="4" t="s">
        <v>12</v>
      </c>
      <c r="F19" s="4" t="s">
        <v>30</v>
      </c>
      <c r="G19" s="4" t="s">
        <v>22</v>
      </c>
      <c r="H19" s="4" t="s">
        <v>14</v>
      </c>
      <c r="I19" s="4" t="s">
        <v>17</v>
      </c>
      <c r="J19" s="5">
        <v>14836.21</v>
      </c>
    </row>
    <row r="20" spans="1:10" x14ac:dyDescent="0.3">
      <c r="A20" s="4" t="s">
        <v>10</v>
      </c>
      <c r="B20">
        <v>1</v>
      </c>
      <c r="C20">
        <v>2016</v>
      </c>
      <c r="D20" s="4" t="s">
        <v>18</v>
      </c>
      <c r="E20" s="4" t="s">
        <v>12</v>
      </c>
      <c r="F20" s="4" t="s">
        <v>31</v>
      </c>
      <c r="G20" s="4" t="s">
        <v>13</v>
      </c>
      <c r="H20" s="4" t="s">
        <v>14</v>
      </c>
      <c r="I20" s="4" t="s">
        <v>24</v>
      </c>
      <c r="J20" s="5">
        <v>11569.34</v>
      </c>
    </row>
    <row r="21" spans="1:10" x14ac:dyDescent="0.3">
      <c r="A21" s="4" t="s">
        <v>10</v>
      </c>
      <c r="B21">
        <v>1</v>
      </c>
      <c r="C21">
        <v>2016</v>
      </c>
      <c r="D21" s="4" t="s">
        <v>11</v>
      </c>
      <c r="E21" s="4" t="s">
        <v>12</v>
      </c>
      <c r="F21" s="4" t="s">
        <v>32</v>
      </c>
      <c r="G21" s="4" t="s">
        <v>13</v>
      </c>
      <c r="H21" s="4" t="s">
        <v>14</v>
      </c>
      <c r="I21" s="4" t="s">
        <v>24</v>
      </c>
      <c r="J21" s="5">
        <v>7000</v>
      </c>
    </row>
    <row r="22" spans="1:10" x14ac:dyDescent="0.3">
      <c r="A22" s="4" t="s">
        <v>10</v>
      </c>
      <c r="B22">
        <v>2</v>
      </c>
      <c r="C22">
        <v>2016</v>
      </c>
      <c r="D22" s="4" t="s">
        <v>15</v>
      </c>
      <c r="E22" s="4" t="s">
        <v>12</v>
      </c>
      <c r="F22" s="4" t="s">
        <v>30</v>
      </c>
      <c r="G22" s="4" t="s">
        <v>22</v>
      </c>
      <c r="H22" s="4" t="s">
        <v>14</v>
      </c>
      <c r="I22" s="4" t="s">
        <v>17</v>
      </c>
      <c r="J22" s="5">
        <v>14836.21</v>
      </c>
    </row>
    <row r="23" spans="1:10" x14ac:dyDescent="0.3">
      <c r="A23" s="4" t="s">
        <v>10</v>
      </c>
      <c r="B23">
        <v>3</v>
      </c>
      <c r="C23">
        <v>2016</v>
      </c>
      <c r="D23" s="4" t="s">
        <v>15</v>
      </c>
      <c r="E23" s="4" t="s">
        <v>12</v>
      </c>
      <c r="F23" s="4" t="s">
        <v>30</v>
      </c>
      <c r="G23" s="4" t="s">
        <v>22</v>
      </c>
      <c r="H23" s="4" t="s">
        <v>14</v>
      </c>
      <c r="I23" s="4" t="s">
        <v>17</v>
      </c>
      <c r="J23" s="5">
        <v>14836.21</v>
      </c>
    </row>
    <row r="24" spans="1:10" x14ac:dyDescent="0.3">
      <c r="A24" s="4" t="s">
        <v>10</v>
      </c>
      <c r="B24">
        <v>4</v>
      </c>
      <c r="C24">
        <v>2016</v>
      </c>
      <c r="D24" s="4" t="s">
        <v>15</v>
      </c>
      <c r="E24" s="4" t="s">
        <v>12</v>
      </c>
      <c r="F24" s="4" t="s">
        <v>30</v>
      </c>
      <c r="G24" s="4" t="s">
        <v>22</v>
      </c>
      <c r="H24" s="4" t="s">
        <v>14</v>
      </c>
      <c r="I24" s="4" t="s">
        <v>17</v>
      </c>
      <c r="J24" s="5">
        <v>14836.21</v>
      </c>
    </row>
    <row r="25" spans="1:10" x14ac:dyDescent="0.3">
      <c r="A25" s="4" t="s">
        <v>10</v>
      </c>
      <c r="B25">
        <v>5</v>
      </c>
      <c r="C25">
        <v>2016</v>
      </c>
      <c r="D25" s="4" t="s">
        <v>15</v>
      </c>
      <c r="E25" s="4" t="s">
        <v>12</v>
      </c>
      <c r="F25" s="4" t="s">
        <v>30</v>
      </c>
      <c r="G25" s="4" t="s">
        <v>22</v>
      </c>
      <c r="H25" s="4" t="s">
        <v>14</v>
      </c>
      <c r="I25" s="4" t="s">
        <v>17</v>
      </c>
      <c r="J25" s="5">
        <v>14836.21</v>
      </c>
    </row>
    <row r="26" spans="1:10" x14ac:dyDescent="0.3">
      <c r="A26" s="4" t="s">
        <v>10</v>
      </c>
      <c r="B26">
        <v>6</v>
      </c>
      <c r="C26">
        <v>2016</v>
      </c>
      <c r="D26" s="4" t="s">
        <v>15</v>
      </c>
      <c r="E26" s="4" t="s">
        <v>12</v>
      </c>
      <c r="F26" s="4" t="s">
        <v>30</v>
      </c>
      <c r="G26" s="4" t="s">
        <v>22</v>
      </c>
      <c r="H26" s="4" t="s">
        <v>14</v>
      </c>
      <c r="I26" s="4" t="s">
        <v>17</v>
      </c>
      <c r="J26" s="5">
        <v>14836.21</v>
      </c>
    </row>
    <row r="27" spans="1:10" x14ac:dyDescent="0.3">
      <c r="A27" s="4" t="s">
        <v>10</v>
      </c>
      <c r="B27">
        <v>7</v>
      </c>
      <c r="C27">
        <v>2016</v>
      </c>
      <c r="D27" s="4" t="s">
        <v>18</v>
      </c>
      <c r="E27" s="4" t="s">
        <v>12</v>
      </c>
      <c r="F27" s="4" t="s">
        <v>33</v>
      </c>
      <c r="G27" s="4" t="s">
        <v>13</v>
      </c>
      <c r="H27" s="4" t="s">
        <v>14</v>
      </c>
      <c r="I27" s="4" t="s">
        <v>24</v>
      </c>
      <c r="J27" s="5">
        <v>2629.06</v>
      </c>
    </row>
    <row r="28" spans="1:10" x14ac:dyDescent="0.3">
      <c r="A28" s="4" t="s">
        <v>10</v>
      </c>
      <c r="B28">
        <v>7</v>
      </c>
      <c r="C28">
        <v>2016</v>
      </c>
      <c r="D28" s="4" t="s">
        <v>15</v>
      </c>
      <c r="E28" s="4" t="s">
        <v>12</v>
      </c>
      <c r="F28" s="4" t="s">
        <v>30</v>
      </c>
      <c r="G28" s="4" t="s">
        <v>22</v>
      </c>
      <c r="H28" s="4" t="s">
        <v>14</v>
      </c>
      <c r="I28" s="4" t="s">
        <v>17</v>
      </c>
      <c r="J28" s="5">
        <v>14836.21</v>
      </c>
    </row>
    <row r="29" spans="1:10" x14ac:dyDescent="0.3">
      <c r="A29" s="4" t="s">
        <v>10</v>
      </c>
      <c r="B29">
        <v>8</v>
      </c>
      <c r="C29">
        <v>2016</v>
      </c>
      <c r="D29" s="4" t="s">
        <v>15</v>
      </c>
      <c r="E29" s="4" t="s">
        <v>12</v>
      </c>
      <c r="F29" s="4" t="s">
        <v>30</v>
      </c>
      <c r="G29" s="4" t="s">
        <v>22</v>
      </c>
      <c r="H29" s="4" t="s">
        <v>14</v>
      </c>
      <c r="I29" s="4" t="s">
        <v>17</v>
      </c>
      <c r="J29" s="5">
        <v>14836.21</v>
      </c>
    </row>
    <row r="30" spans="1:10" x14ac:dyDescent="0.3">
      <c r="A30" s="4" t="s">
        <v>10</v>
      </c>
      <c r="B30">
        <v>9</v>
      </c>
      <c r="C30">
        <v>2016</v>
      </c>
      <c r="D30" s="4" t="s">
        <v>15</v>
      </c>
      <c r="E30" s="4" t="s">
        <v>12</v>
      </c>
      <c r="F30" s="4" t="s">
        <v>30</v>
      </c>
      <c r="G30" s="4" t="s">
        <v>22</v>
      </c>
      <c r="H30" s="4" t="s">
        <v>14</v>
      </c>
      <c r="I30" s="4" t="s">
        <v>17</v>
      </c>
      <c r="J30" s="5">
        <v>14836.21</v>
      </c>
    </row>
    <row r="31" spans="1:10" x14ac:dyDescent="0.3">
      <c r="A31" s="4" t="s">
        <v>10</v>
      </c>
      <c r="B31">
        <v>10</v>
      </c>
      <c r="C31">
        <v>2016</v>
      </c>
      <c r="D31" s="4" t="s">
        <v>15</v>
      </c>
      <c r="E31" s="4" t="s">
        <v>12</v>
      </c>
      <c r="F31" s="4" t="s">
        <v>30</v>
      </c>
      <c r="G31" s="4" t="s">
        <v>22</v>
      </c>
      <c r="H31" s="4" t="s">
        <v>14</v>
      </c>
      <c r="I31" s="4" t="s">
        <v>17</v>
      </c>
      <c r="J31" s="5">
        <v>14836.21</v>
      </c>
    </row>
    <row r="32" spans="1:10" x14ac:dyDescent="0.3">
      <c r="A32" s="4" t="s">
        <v>10</v>
      </c>
      <c r="B32">
        <v>11</v>
      </c>
      <c r="C32">
        <v>2016</v>
      </c>
      <c r="D32" s="4" t="s">
        <v>15</v>
      </c>
      <c r="E32" s="4" t="s">
        <v>12</v>
      </c>
      <c r="F32" s="4" t="s">
        <v>30</v>
      </c>
      <c r="G32" s="4" t="s">
        <v>22</v>
      </c>
      <c r="H32" s="4" t="s">
        <v>14</v>
      </c>
      <c r="I32" s="4" t="s">
        <v>17</v>
      </c>
      <c r="J32" s="5">
        <v>14836.21</v>
      </c>
    </row>
    <row r="33" spans="1:10" x14ac:dyDescent="0.3">
      <c r="A33" s="4" t="s">
        <v>10</v>
      </c>
      <c r="B33">
        <v>11</v>
      </c>
      <c r="C33">
        <v>2016</v>
      </c>
      <c r="D33" s="4" t="s">
        <v>18</v>
      </c>
      <c r="E33" s="4" t="s">
        <v>12</v>
      </c>
      <c r="F33" s="4" t="s">
        <v>34</v>
      </c>
      <c r="G33" s="4" t="s">
        <v>13</v>
      </c>
      <c r="H33" s="4" t="s">
        <v>14</v>
      </c>
      <c r="I33" s="4" t="s">
        <v>24</v>
      </c>
      <c r="J33" s="5">
        <v>5000</v>
      </c>
    </row>
    <row r="34" spans="1:10" x14ac:dyDescent="0.3">
      <c r="A34" s="4" t="s">
        <v>10</v>
      </c>
      <c r="B34">
        <v>12</v>
      </c>
      <c r="C34">
        <v>2016</v>
      </c>
      <c r="D34" s="4" t="s">
        <v>15</v>
      </c>
      <c r="E34" s="4" t="s">
        <v>12</v>
      </c>
      <c r="F34" s="4" t="s">
        <v>30</v>
      </c>
      <c r="G34" s="4" t="s">
        <v>22</v>
      </c>
      <c r="H34" s="4" t="s">
        <v>14</v>
      </c>
      <c r="I34" s="4" t="s">
        <v>17</v>
      </c>
      <c r="J34" s="5">
        <v>14836.2</v>
      </c>
    </row>
    <row r="35" spans="1:10" x14ac:dyDescent="0.3">
      <c r="A35" s="4" t="s">
        <v>10</v>
      </c>
      <c r="B35">
        <v>1</v>
      </c>
      <c r="C35">
        <v>2015</v>
      </c>
      <c r="D35" s="4" t="s">
        <v>35</v>
      </c>
      <c r="E35" s="4" t="s">
        <v>36</v>
      </c>
      <c r="F35" s="4" t="s">
        <v>21</v>
      </c>
      <c r="G35" s="4" t="s">
        <v>23</v>
      </c>
      <c r="H35" s="4" t="s">
        <v>14</v>
      </c>
      <c r="I35" s="4" t="s">
        <v>37</v>
      </c>
      <c r="J35" s="5">
        <v>237</v>
      </c>
    </row>
    <row r="36" spans="1:10" x14ac:dyDescent="0.3">
      <c r="A36" s="4" t="s">
        <v>10</v>
      </c>
      <c r="B36">
        <v>2</v>
      </c>
      <c r="C36">
        <v>2015</v>
      </c>
      <c r="D36" s="4" t="s">
        <v>35</v>
      </c>
      <c r="E36" s="4" t="s">
        <v>36</v>
      </c>
      <c r="F36" s="4" t="s">
        <v>38</v>
      </c>
      <c r="G36" s="4" t="s">
        <v>13</v>
      </c>
      <c r="H36" s="4" t="s">
        <v>14</v>
      </c>
      <c r="I36" s="4" t="s">
        <v>24</v>
      </c>
      <c r="J36" s="5">
        <v>645</v>
      </c>
    </row>
    <row r="37" spans="1:10" x14ac:dyDescent="0.3">
      <c r="A37" s="4" t="s">
        <v>10</v>
      </c>
      <c r="B37">
        <v>2</v>
      </c>
      <c r="C37">
        <v>2015</v>
      </c>
      <c r="D37" s="4" t="s">
        <v>35</v>
      </c>
      <c r="E37" s="4" t="s">
        <v>36</v>
      </c>
      <c r="F37" s="4" t="s">
        <v>39</v>
      </c>
      <c r="G37" s="4" t="s">
        <v>16</v>
      </c>
      <c r="H37" s="4" t="s">
        <v>14</v>
      </c>
      <c r="I37" s="4" t="s">
        <v>24</v>
      </c>
      <c r="J37" s="5">
        <v>237</v>
      </c>
    </row>
    <row r="38" spans="1:10" x14ac:dyDescent="0.3">
      <c r="A38" s="4" t="s">
        <v>10</v>
      </c>
      <c r="B38">
        <v>2</v>
      </c>
      <c r="C38">
        <v>2015</v>
      </c>
      <c r="D38" s="4" t="s">
        <v>35</v>
      </c>
      <c r="E38" s="4" t="s">
        <v>36</v>
      </c>
      <c r="F38" s="4" t="s">
        <v>39</v>
      </c>
      <c r="G38" s="4" t="s">
        <v>13</v>
      </c>
      <c r="H38" s="4" t="s">
        <v>14</v>
      </c>
      <c r="I38" s="4" t="s">
        <v>24</v>
      </c>
      <c r="J38" s="5">
        <v>200</v>
      </c>
    </row>
    <row r="39" spans="1:10" x14ac:dyDescent="0.3">
      <c r="A39" s="4" t="s">
        <v>10</v>
      </c>
      <c r="B39">
        <v>2</v>
      </c>
      <c r="C39">
        <v>2015</v>
      </c>
      <c r="D39" s="4" t="s">
        <v>35</v>
      </c>
      <c r="E39" s="4" t="s">
        <v>36</v>
      </c>
      <c r="F39" s="4" t="s">
        <v>21</v>
      </c>
      <c r="G39" s="4" t="s">
        <v>23</v>
      </c>
      <c r="H39" s="4" t="s">
        <v>14</v>
      </c>
      <c r="I39" s="4" t="s">
        <v>37</v>
      </c>
      <c r="J39" s="5">
        <v>-237</v>
      </c>
    </row>
    <row r="40" spans="1:10" x14ac:dyDescent="0.3">
      <c r="A40" s="4" t="s">
        <v>10</v>
      </c>
      <c r="B40">
        <v>2</v>
      </c>
      <c r="C40">
        <v>2015</v>
      </c>
      <c r="D40" s="4" t="s">
        <v>35</v>
      </c>
      <c r="E40" s="4" t="s">
        <v>36</v>
      </c>
      <c r="F40" s="4" t="s">
        <v>40</v>
      </c>
      <c r="G40" s="4" t="s">
        <v>13</v>
      </c>
      <c r="H40" s="4" t="s">
        <v>14</v>
      </c>
      <c r="I40" s="4" t="s">
        <v>24</v>
      </c>
      <c r="J40" s="5">
        <v>30</v>
      </c>
    </row>
    <row r="41" spans="1:10" x14ac:dyDescent="0.3">
      <c r="A41" s="4" t="s">
        <v>10</v>
      </c>
      <c r="B41">
        <v>3</v>
      </c>
      <c r="C41">
        <v>2015</v>
      </c>
      <c r="D41" s="4" t="s">
        <v>35</v>
      </c>
      <c r="E41" s="4" t="s">
        <v>36</v>
      </c>
      <c r="F41" s="4" t="s">
        <v>41</v>
      </c>
      <c r="G41" s="4" t="s">
        <v>13</v>
      </c>
      <c r="H41" s="4" t="s">
        <v>14</v>
      </c>
      <c r="I41" s="4" t="s">
        <v>24</v>
      </c>
      <c r="J41" s="5">
        <v>3500</v>
      </c>
    </row>
    <row r="42" spans="1:10" x14ac:dyDescent="0.3">
      <c r="A42" s="4" t="s">
        <v>10</v>
      </c>
      <c r="B42">
        <v>4</v>
      </c>
      <c r="C42">
        <v>2015</v>
      </c>
      <c r="D42" s="4" t="s">
        <v>35</v>
      </c>
      <c r="E42" s="4" t="s">
        <v>36</v>
      </c>
      <c r="F42" s="4" t="s">
        <v>42</v>
      </c>
      <c r="G42" s="4" t="s">
        <v>13</v>
      </c>
      <c r="H42" s="4" t="s">
        <v>14</v>
      </c>
      <c r="I42" s="4" t="s">
        <v>24</v>
      </c>
      <c r="J42" s="5">
        <v>1495</v>
      </c>
    </row>
    <row r="43" spans="1:10" x14ac:dyDescent="0.3">
      <c r="A43" s="4" t="s">
        <v>10</v>
      </c>
      <c r="B43">
        <v>7</v>
      </c>
      <c r="C43">
        <v>2015</v>
      </c>
      <c r="D43" s="4" t="s">
        <v>35</v>
      </c>
      <c r="E43" s="4" t="s">
        <v>36</v>
      </c>
      <c r="F43" s="4" t="s">
        <v>43</v>
      </c>
      <c r="G43" s="4" t="s">
        <v>13</v>
      </c>
      <c r="H43" s="4" t="s">
        <v>14</v>
      </c>
      <c r="I43" s="4" t="s">
        <v>24</v>
      </c>
      <c r="J43" s="5">
        <v>250</v>
      </c>
    </row>
    <row r="44" spans="1:10" x14ac:dyDescent="0.3">
      <c r="A44" s="4" t="s">
        <v>10</v>
      </c>
      <c r="B44">
        <v>8</v>
      </c>
      <c r="C44">
        <v>2015</v>
      </c>
      <c r="D44" s="4" t="s">
        <v>35</v>
      </c>
      <c r="E44" s="4" t="s">
        <v>36</v>
      </c>
      <c r="F44" s="4" t="s">
        <v>44</v>
      </c>
      <c r="G44" s="4" t="s">
        <v>13</v>
      </c>
      <c r="H44" s="4" t="s">
        <v>14</v>
      </c>
      <c r="I44" s="4" t="s">
        <v>24</v>
      </c>
      <c r="J44" s="5">
        <v>675</v>
      </c>
    </row>
    <row r="45" spans="1:10" x14ac:dyDescent="0.3">
      <c r="A45" s="4" t="s">
        <v>10</v>
      </c>
      <c r="B45">
        <v>9</v>
      </c>
      <c r="C45">
        <v>2015</v>
      </c>
      <c r="D45" s="4" t="s">
        <v>35</v>
      </c>
      <c r="E45" s="4" t="s">
        <v>36</v>
      </c>
      <c r="F45" s="4" t="s">
        <v>45</v>
      </c>
      <c r="G45" s="4" t="s">
        <v>13</v>
      </c>
      <c r="H45" s="4" t="s">
        <v>14</v>
      </c>
      <c r="I45" s="4" t="s">
        <v>24</v>
      </c>
      <c r="J45" s="5">
        <v>-675</v>
      </c>
    </row>
    <row r="46" spans="1:10" x14ac:dyDescent="0.3">
      <c r="A46" s="4" t="s">
        <v>10</v>
      </c>
      <c r="B46">
        <v>9</v>
      </c>
      <c r="C46">
        <v>2015</v>
      </c>
      <c r="D46" s="4" t="s">
        <v>35</v>
      </c>
      <c r="E46" s="4" t="s">
        <v>36</v>
      </c>
      <c r="F46" s="4" t="s">
        <v>46</v>
      </c>
      <c r="G46" s="4" t="s">
        <v>13</v>
      </c>
      <c r="H46" s="4" t="s">
        <v>14</v>
      </c>
      <c r="I46" s="4" t="s">
        <v>24</v>
      </c>
      <c r="J46" s="5">
        <v>675</v>
      </c>
    </row>
    <row r="47" spans="1:10" x14ac:dyDescent="0.3">
      <c r="A47" s="4" t="s">
        <v>10</v>
      </c>
      <c r="B47">
        <v>11</v>
      </c>
      <c r="C47">
        <v>2015</v>
      </c>
      <c r="D47" s="4" t="s">
        <v>35</v>
      </c>
      <c r="E47" s="4" t="s">
        <v>36</v>
      </c>
      <c r="F47" s="4" t="s">
        <v>47</v>
      </c>
      <c r="G47" s="4" t="s">
        <v>13</v>
      </c>
      <c r="H47" s="4" t="s">
        <v>14</v>
      </c>
      <c r="I47" s="4" t="s">
        <v>24</v>
      </c>
      <c r="J47" s="5">
        <v>1745</v>
      </c>
    </row>
    <row r="48" spans="1:10" x14ac:dyDescent="0.3">
      <c r="A48" s="4" t="s">
        <v>10</v>
      </c>
      <c r="B48">
        <v>1</v>
      </c>
      <c r="C48">
        <v>2016</v>
      </c>
      <c r="D48" s="4" t="s">
        <v>35</v>
      </c>
      <c r="E48" s="4" t="s">
        <v>36</v>
      </c>
      <c r="F48" s="4" t="s">
        <v>48</v>
      </c>
      <c r="G48" s="4" t="s">
        <v>13</v>
      </c>
      <c r="H48" s="4" t="s">
        <v>14</v>
      </c>
      <c r="I48" s="4" t="s">
        <v>24</v>
      </c>
      <c r="J48" s="5">
        <v>1000</v>
      </c>
    </row>
    <row r="49" spans="1:10" x14ac:dyDescent="0.3">
      <c r="A49" s="4" t="s">
        <v>10</v>
      </c>
      <c r="B49">
        <v>2</v>
      </c>
      <c r="C49">
        <v>2016</v>
      </c>
      <c r="D49" s="4" t="s">
        <v>35</v>
      </c>
      <c r="E49" s="4" t="s">
        <v>36</v>
      </c>
      <c r="F49" s="4" t="s">
        <v>49</v>
      </c>
      <c r="G49" s="4" t="s">
        <v>13</v>
      </c>
      <c r="H49" s="4" t="s">
        <v>14</v>
      </c>
      <c r="I49" s="4" t="s">
        <v>24</v>
      </c>
      <c r="J49" s="5">
        <v>30</v>
      </c>
    </row>
    <row r="50" spans="1:10" x14ac:dyDescent="0.3">
      <c r="A50" s="4" t="s">
        <v>10</v>
      </c>
      <c r="B50">
        <v>2</v>
      </c>
      <c r="C50">
        <v>2016</v>
      </c>
      <c r="D50" s="4" t="s">
        <v>35</v>
      </c>
      <c r="E50" s="4" t="s">
        <v>36</v>
      </c>
      <c r="F50" s="4" t="s">
        <v>50</v>
      </c>
      <c r="G50" s="4" t="s">
        <v>16</v>
      </c>
      <c r="H50" s="4" t="s">
        <v>14</v>
      </c>
      <c r="I50" s="4" t="s">
        <v>24</v>
      </c>
      <c r="J50" s="5">
        <v>2500</v>
      </c>
    </row>
    <row r="51" spans="1:10" x14ac:dyDescent="0.3">
      <c r="A51" s="4" t="s">
        <v>10</v>
      </c>
      <c r="B51">
        <v>3</v>
      </c>
      <c r="C51">
        <v>2016</v>
      </c>
      <c r="D51" s="4" t="s">
        <v>35</v>
      </c>
      <c r="E51" s="4" t="s">
        <v>36</v>
      </c>
      <c r="F51" s="4" t="s">
        <v>51</v>
      </c>
      <c r="G51" s="4" t="s">
        <v>13</v>
      </c>
      <c r="H51" s="4" t="s">
        <v>14</v>
      </c>
      <c r="I51" s="4" t="s">
        <v>24</v>
      </c>
      <c r="J51" s="5">
        <v>1645</v>
      </c>
    </row>
    <row r="52" spans="1:10" x14ac:dyDescent="0.3">
      <c r="A52" s="4" t="s">
        <v>10</v>
      </c>
      <c r="B52">
        <v>4</v>
      </c>
      <c r="C52">
        <v>2016</v>
      </c>
      <c r="D52" s="4" t="s">
        <v>35</v>
      </c>
      <c r="E52" s="4" t="s">
        <v>36</v>
      </c>
      <c r="F52" s="4" t="s">
        <v>19</v>
      </c>
      <c r="G52" s="4" t="s">
        <v>13</v>
      </c>
      <c r="H52" s="4" t="s">
        <v>14</v>
      </c>
      <c r="I52" s="4" t="s">
        <v>52</v>
      </c>
      <c r="J52" s="5">
        <v>300</v>
      </c>
    </row>
    <row r="53" spans="1:10" x14ac:dyDescent="0.3">
      <c r="A53" s="4" t="s">
        <v>10</v>
      </c>
      <c r="B53">
        <v>8</v>
      </c>
      <c r="C53">
        <v>2016</v>
      </c>
      <c r="D53" s="4" t="s">
        <v>35</v>
      </c>
      <c r="E53" s="4" t="s">
        <v>36</v>
      </c>
      <c r="F53" s="4" t="s">
        <v>53</v>
      </c>
      <c r="G53" s="4" t="s">
        <v>13</v>
      </c>
      <c r="H53" s="4" t="s">
        <v>14</v>
      </c>
      <c r="I53" s="4" t="s">
        <v>24</v>
      </c>
      <c r="J53" s="5">
        <v>250</v>
      </c>
    </row>
    <row r="54" spans="1:10" x14ac:dyDescent="0.3">
      <c r="A54" s="4" t="s">
        <v>10</v>
      </c>
      <c r="B54">
        <v>8</v>
      </c>
      <c r="C54">
        <v>2016</v>
      </c>
      <c r="D54" s="4" t="s">
        <v>35</v>
      </c>
      <c r="E54" s="4" t="s">
        <v>36</v>
      </c>
      <c r="F54" s="4" t="s">
        <v>54</v>
      </c>
      <c r="G54" s="4" t="s">
        <v>13</v>
      </c>
      <c r="H54" s="4" t="s">
        <v>14</v>
      </c>
      <c r="I54" s="4" t="s">
        <v>24</v>
      </c>
      <c r="J54" s="5">
        <v>450</v>
      </c>
    </row>
    <row r="55" spans="1:10" x14ac:dyDescent="0.3">
      <c r="A55" s="4" t="s">
        <v>10</v>
      </c>
      <c r="B55">
        <v>10</v>
      </c>
      <c r="C55">
        <v>2016</v>
      </c>
      <c r="D55" s="4" t="s">
        <v>35</v>
      </c>
      <c r="E55" s="4" t="s">
        <v>36</v>
      </c>
      <c r="F55" s="4" t="s">
        <v>21</v>
      </c>
      <c r="G55" s="4" t="s">
        <v>23</v>
      </c>
      <c r="H55" s="4" t="s">
        <v>14</v>
      </c>
      <c r="I55" s="4" t="s">
        <v>55</v>
      </c>
      <c r="J55" s="5">
        <v>1340</v>
      </c>
    </row>
    <row r="56" spans="1:10" x14ac:dyDescent="0.3">
      <c r="A56" s="4" t="s">
        <v>10</v>
      </c>
      <c r="B56">
        <v>11</v>
      </c>
      <c r="C56">
        <v>2016</v>
      </c>
      <c r="D56" s="4" t="s">
        <v>35</v>
      </c>
      <c r="E56" s="4" t="s">
        <v>36</v>
      </c>
      <c r="F56" s="4" t="s">
        <v>21</v>
      </c>
      <c r="G56" s="4" t="s">
        <v>23</v>
      </c>
      <c r="H56" s="4" t="s">
        <v>14</v>
      </c>
      <c r="I56" s="4" t="s">
        <v>55</v>
      </c>
      <c r="J56" s="5">
        <v>-1340</v>
      </c>
    </row>
    <row r="57" spans="1:10" x14ac:dyDescent="0.3">
      <c r="A57" s="4" t="s">
        <v>10</v>
      </c>
      <c r="B57">
        <v>11</v>
      </c>
      <c r="C57">
        <v>2016</v>
      </c>
      <c r="D57" s="4" t="s">
        <v>35</v>
      </c>
      <c r="E57" s="4" t="s">
        <v>36</v>
      </c>
      <c r="F57" s="4" t="s">
        <v>56</v>
      </c>
      <c r="G57" s="4" t="s">
        <v>13</v>
      </c>
      <c r="H57" s="4" t="s">
        <v>14</v>
      </c>
      <c r="I57" s="4" t="s">
        <v>24</v>
      </c>
      <c r="J57" s="5">
        <v>1340</v>
      </c>
    </row>
    <row r="58" spans="1:10" x14ac:dyDescent="0.3">
      <c r="A58" s="4" t="s">
        <v>10</v>
      </c>
      <c r="B58">
        <v>12</v>
      </c>
      <c r="C58">
        <v>2016</v>
      </c>
      <c r="D58" s="4" t="s">
        <v>35</v>
      </c>
      <c r="E58" s="4" t="s">
        <v>36</v>
      </c>
      <c r="F58" s="4" t="s">
        <v>57</v>
      </c>
      <c r="G58" s="4" t="s">
        <v>13</v>
      </c>
      <c r="H58" s="4" t="s">
        <v>14</v>
      </c>
      <c r="I58" s="4" t="s">
        <v>24</v>
      </c>
      <c r="J58" s="5">
        <v>1000</v>
      </c>
    </row>
  </sheetData>
  <autoFilter ref="A1:J58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TFR DR 23 Summary</vt:lpstr>
      <vt:lpstr>TFR DR 23 Details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Jeff Lee</dc:creator>
  <cp:lastModifiedBy>Jill Schwartz</cp:lastModifiedBy>
  <cp:lastPrinted>2017-08-18T20:01:01Z</cp:lastPrinted>
  <dcterms:created xsi:type="dcterms:W3CDTF">2017-08-10T21:34:01Z</dcterms:created>
  <dcterms:modified xsi:type="dcterms:W3CDTF">2017-08-24T21:21:18Z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