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1640" tabRatio="776"/>
  </bookViews>
  <sheets>
    <sheet name="Divisor" sheetId="1" r:id="rId1"/>
    <sheet name="Land for future use" sheetId="2" r:id="rId2"/>
    <sheet name="Materials and Supplies" sheetId="14" r:id="rId3"/>
    <sheet name="FERC Fees" sheetId="11" r:id="rId4"/>
    <sheet name="Attach O, pg 3, ln 5" sheetId="4" r:id="rId5"/>
    <sheet name="Taxes other than inc tax" sheetId="5" r:id="rId6"/>
    <sheet name="Trans Plt Excl from ISO Rates" sheetId="12" r:id="rId7"/>
    <sheet name="Trans Plt Incl in Ancil Serv" sheetId="13" r:id="rId8"/>
    <sheet name="Wages &amp; Salaries" sheetId="6" r:id="rId9"/>
    <sheet name="Trans Rev" sheetId="9" r:id="rId10"/>
  </sheets>
  <definedNames>
    <definedName name="_xlnm.Print_Area" localSheetId="8">'Wages &amp; Salaries'!$A$1:$F$39</definedName>
  </definedNames>
  <calcPr calcId="145621"/>
</workbook>
</file>

<file path=xl/calcChain.xml><?xml version="1.0" encoding="utf-8"?>
<calcChain xmlns="http://schemas.openxmlformats.org/spreadsheetml/2006/main">
  <c r="B10" i="6" l="1"/>
  <c r="B9" i="6"/>
  <c r="C8" i="12"/>
  <c r="E37" i="6" l="1"/>
  <c r="D37" i="6"/>
  <c r="E19" i="5" l="1"/>
  <c r="D11" i="14" l="1"/>
  <c r="A1" i="4" l="1"/>
  <c r="A2" i="4"/>
  <c r="B25" i="4" l="1"/>
  <c r="D10" i="14" l="1"/>
  <c r="D12" i="14" s="1"/>
  <c r="C12" i="14"/>
  <c r="B12" i="14"/>
  <c r="A2" i="14"/>
  <c r="A1" i="14"/>
  <c r="A2" i="9" l="1"/>
  <c r="A2" i="6"/>
  <c r="A2" i="11"/>
  <c r="A1" i="11"/>
  <c r="C13" i="13"/>
  <c r="A2" i="13"/>
  <c r="A1" i="13"/>
  <c r="A2" i="12"/>
  <c r="A2" i="5"/>
  <c r="C13" i="12"/>
  <c r="A1" i="12"/>
  <c r="A2" i="2"/>
  <c r="A1" i="2"/>
  <c r="C12" i="11" l="1"/>
  <c r="A1" i="9" l="1"/>
  <c r="A1" i="6"/>
  <c r="A1" i="5"/>
  <c r="E16" i="9"/>
  <c r="F16" i="9"/>
  <c r="A9" i="9"/>
  <c r="A10" i="9" s="1"/>
  <c r="A11" i="9" s="1"/>
  <c r="A14" i="9" s="1"/>
  <c r="G16" i="9" l="1"/>
  <c r="H16" i="9"/>
  <c r="A12" i="9"/>
  <c r="A13" i="9"/>
  <c r="A15" i="9" s="1"/>
  <c r="A16" i="9" s="1"/>
  <c r="E12" i="5" l="1"/>
  <c r="B22" i="4"/>
  <c r="B15" i="4"/>
  <c r="B11" i="6"/>
  <c r="B13" i="6" s="1"/>
  <c r="B13" i="2"/>
  <c r="N43" i="1"/>
  <c r="O43" i="1" s="1"/>
  <c r="N42" i="1"/>
  <c r="O42" i="1" s="1"/>
  <c r="N39" i="1"/>
  <c r="O39" i="1" s="1"/>
  <c r="N38" i="1"/>
  <c r="O38" i="1" s="1"/>
  <c r="N35" i="1"/>
  <c r="O35" i="1" s="1"/>
  <c r="N34" i="1"/>
  <c r="O34" i="1" s="1"/>
  <c r="B20" i="1"/>
  <c r="B22" i="1" s="1"/>
</calcChain>
</file>

<file path=xl/sharedStrings.xml><?xml version="1.0" encoding="utf-8"?>
<sst xmlns="http://schemas.openxmlformats.org/spreadsheetml/2006/main" count="219" uniqueCount="168">
  <si>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</si>
  <si>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</si>
  <si>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</si>
  <si>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</si>
  <si>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</si>
  <si>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</si>
  <si>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</si>
  <si>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</si>
  <si>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</si>
  <si>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</si>
  <si>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</si>
  <si>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</si>
  <si>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</si>
  <si>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GFA #</t>
  </si>
  <si>
    <t>Do the above numbers include any GFA related load?  If yes, provide the following</t>
  </si>
  <si>
    <t xml:space="preserve">By month for each GFA, provide the GFA #, the GFA load, and the GFA transmission revenues </t>
  </si>
  <si>
    <t>June</t>
  </si>
  <si>
    <t>Total</t>
  </si>
  <si>
    <t>GFA Load</t>
  </si>
  <si>
    <t>GFA Trans Rev</t>
  </si>
  <si>
    <t>Sub total</t>
  </si>
  <si>
    <t>Land Held For Future Use</t>
  </si>
  <si>
    <t>Production</t>
  </si>
  <si>
    <t>Transmission</t>
  </si>
  <si>
    <t xml:space="preserve">Distribution </t>
  </si>
  <si>
    <t>Other</t>
  </si>
  <si>
    <t>Attachment O, page 3, line 4</t>
  </si>
  <si>
    <t xml:space="preserve">Attachment O, page 2, line 25 </t>
  </si>
  <si>
    <t>should be reported on Attachment O, page 2, line 25</t>
  </si>
  <si>
    <t>Attachment O divisor</t>
  </si>
  <si>
    <t>Transmisssion</t>
  </si>
  <si>
    <t>Distribution</t>
  </si>
  <si>
    <t>Report on Attachment O, page 4, line 12</t>
  </si>
  <si>
    <t>Report on Attachment O, page 4, line 13</t>
  </si>
  <si>
    <t>Report on Attachment O, page 4, line 14</t>
  </si>
  <si>
    <t>Report on Attachment O, page 4, line 15</t>
  </si>
  <si>
    <t>Fuel adjustment clause docket XX</t>
  </si>
  <si>
    <t>Non Safety Advertising (provide a brief but descriptive list of charges</t>
  </si>
  <si>
    <t>Taxes Other Than Income Taxes</t>
  </si>
  <si>
    <t>Payroll</t>
  </si>
  <si>
    <t>Highway &amp; Vehicle</t>
  </si>
  <si>
    <t>Property</t>
  </si>
  <si>
    <t>Gross</t>
  </si>
  <si>
    <t>Attachment O, page 3, line 13</t>
  </si>
  <si>
    <t>Attachment O, page 3, line 14</t>
  </si>
  <si>
    <t>Attachment O, page 3, line 16</t>
  </si>
  <si>
    <t>Fed &amp; State income Tax</t>
  </si>
  <si>
    <t>Not reported on Attach O</t>
  </si>
  <si>
    <t>Attachment O, page 3, line 17</t>
  </si>
  <si>
    <t>Attachment O, page 3, line 18</t>
  </si>
  <si>
    <t>EPRI Costs</t>
  </si>
  <si>
    <t>Attachment O, page 3, lines 5 and 5a</t>
  </si>
  <si>
    <t>Rate case - docket XX</t>
  </si>
  <si>
    <t>Report peak conincident with the pricing zone for each month in KWhs</t>
  </si>
  <si>
    <t xml:space="preserve">should be reported on Attachment O, page 1, line 8, </t>
  </si>
  <si>
    <t>Average _1/, _2/</t>
  </si>
  <si>
    <r>
      <rPr>
        <b/>
        <sz val="11"/>
        <color theme="1"/>
        <rFont val="Calibri"/>
        <family val="2"/>
        <scheme val="minor"/>
      </rPr>
      <t>Below -</t>
    </r>
    <r>
      <rPr>
        <sz val="11"/>
        <color theme="1"/>
        <rFont val="Calibri"/>
        <family val="2"/>
        <scheme val="minor"/>
      </rPr>
      <t xml:space="preserve"> Provide a brief but descriptive list of the Transmission land held for future use</t>
    </r>
  </si>
  <si>
    <t>and the amounts related to each item of Transmission land held for future use</t>
  </si>
  <si>
    <r>
      <rPr>
        <b/>
        <u val="double"/>
        <sz val="14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Amounts reported on this work paper must meet the definition of USofA account 105. </t>
    </r>
  </si>
  <si>
    <r>
      <t xml:space="preserve">Regulatory Commission Expense (provide a brief but descriptive list of charges)  </t>
    </r>
    <r>
      <rPr>
        <b/>
        <sz val="12"/>
        <color theme="1"/>
        <rFont val="Calibri"/>
        <family val="2"/>
        <scheme val="minor"/>
      </rPr>
      <t>Indicate by yellow highlight if Transmission Related</t>
    </r>
  </si>
  <si>
    <r>
      <t>If a zero is reported</t>
    </r>
    <r>
      <rPr>
        <b/>
        <u/>
        <sz val="11"/>
        <color theme="1"/>
        <rFont val="Calibri"/>
        <family val="2"/>
        <scheme val="minor"/>
      </rPr>
      <t xml:space="preserve"> for any category above</t>
    </r>
    <r>
      <rPr>
        <b/>
        <sz val="11"/>
        <color theme="1"/>
        <rFont val="Calibri"/>
        <family val="2"/>
        <scheme val="minor"/>
      </rPr>
      <t>, please provide a brief explanation as to why.</t>
    </r>
  </si>
  <si>
    <r>
      <rPr>
        <b/>
        <u val="double"/>
        <sz val="14"/>
        <rFont val="Times New Roman"/>
        <family val="1"/>
      </rPr>
      <t>NOTE:</t>
    </r>
    <r>
      <rPr>
        <b/>
        <sz val="16"/>
        <rFont val="Times New Roman"/>
        <family val="1"/>
      </rPr>
      <t xml:space="preserve">  </t>
    </r>
    <r>
      <rPr>
        <sz val="12"/>
        <rFont val="Times New Roman"/>
        <family val="1"/>
      </rPr>
      <t>Amounts reported on this work paper must meet the definition of USofA account 408.1.</t>
    </r>
  </si>
  <si>
    <t>_1/  Other is to include salaries charged to administer customer accounts 901 - 916 as defined by the</t>
  </si>
  <si>
    <t>USofA</t>
  </si>
  <si>
    <t>Other _1/</t>
  </si>
  <si>
    <t>Description</t>
  </si>
  <si>
    <t>Include on Page 4, Line 30- Account 454</t>
  </si>
  <si>
    <t xml:space="preserve">Include on Page 4, Line 31- All transmission transactions </t>
  </si>
  <si>
    <t>Include on Page 4, Line 32- Transmission transactions included in Divisor</t>
  </si>
  <si>
    <t>Totals</t>
  </si>
  <si>
    <t>Source of Transmission Revenue</t>
  </si>
  <si>
    <t>Account</t>
  </si>
  <si>
    <t>Attachment O, page 4, lines 30 - 32</t>
  </si>
  <si>
    <t>Attachment O, page 4, lines 12 - 15</t>
  </si>
  <si>
    <t>FERC fees recorded to expense during the year</t>
  </si>
  <si>
    <t>Charged</t>
  </si>
  <si>
    <t>Amount</t>
  </si>
  <si>
    <t>FERC fees payable to FERC</t>
  </si>
  <si>
    <t>FERC fees paid to MISO via Schedule 10-FERC</t>
  </si>
  <si>
    <t>Other FERC fees paid</t>
  </si>
  <si>
    <t>at any time during the year, and therefore did not record any FERC Fees to</t>
  </si>
  <si>
    <t>Brief Description</t>
  </si>
  <si>
    <t>Other - provide description</t>
  </si>
  <si>
    <t>Provide brief description</t>
  </si>
  <si>
    <t>recorded in account ________</t>
  </si>
  <si>
    <t xml:space="preserve">Some companies record payroll taxes directly to each function (production, transmission,….ect).  </t>
  </si>
  <si>
    <t xml:space="preserve">  If that is the case for your company, please indicate here________________________</t>
  </si>
  <si>
    <t>Total Account  Balance for the Year</t>
  </si>
  <si>
    <t xml:space="preserve">   please provide an explanation if the total does not tie</t>
  </si>
  <si>
    <t xml:space="preserve">should tie to RUS Form 12 Part H Section A, line 22, column e </t>
  </si>
  <si>
    <t xml:space="preserve">       Total Regulatory Commission Expense</t>
  </si>
  <si>
    <t xml:space="preserve">       Total Non-safety Advertising Expense</t>
  </si>
  <si>
    <t>Total EPRI, Reg Comm exp, &amp; non-safety adv</t>
  </si>
  <si>
    <t>Should be reported on Attachment O, page 3, line 5</t>
  </si>
  <si>
    <t>Total of transmission related reg comm</t>
  </si>
  <si>
    <t>Total of amounts highlighted in yellow above should be reported on</t>
  </si>
  <si>
    <t xml:space="preserve">  pick up the yellow highlighted cells</t>
  </si>
  <si>
    <t xml:space="preserve">  Attachment O, page 3, line 5a.  You will need to adjust this formula to</t>
  </si>
  <si>
    <t>Should tie to RUS Form 12 Part A, Section A, line 23, column b</t>
  </si>
  <si>
    <t xml:space="preserve">  please provide explanation if it doesn't</t>
  </si>
  <si>
    <t xml:space="preserve">  if not, please provide an explanation.</t>
  </si>
  <si>
    <t>Subtotal</t>
  </si>
  <si>
    <t>A&amp;G</t>
  </si>
  <si>
    <t>Not reported on Attachment O</t>
  </si>
  <si>
    <t>Transmission Plant Excl from ISO Rates - Attach O, pg 4, line 2</t>
  </si>
  <si>
    <t>XXXXX</t>
  </si>
  <si>
    <t>Report on Attach O, pg 4, line 2</t>
  </si>
  <si>
    <t>Transmission Plant Included in OATT Ancillary Services - Attach O, pg 4, line 3</t>
  </si>
  <si>
    <t>Report on Attach O, pg 4, line 3</t>
  </si>
  <si>
    <t>shut down.</t>
  </si>
  <si>
    <t>Amount  _1/</t>
  </si>
  <si>
    <t xml:space="preserve">_1/  Should reflect the dollar amount of transmission plant included in the development of OATT ancillary services rates </t>
  </si>
  <si>
    <t>step-up facilities are those facilities at a generator substation on which there is no through-flow when the generator is</t>
  </si>
  <si>
    <t>and generation step-up facilities (which are deemed included in OATT ancillary services).  For these purposes, generation</t>
  </si>
  <si>
    <t>Should be reported on Attach O, page 3, line 4</t>
  </si>
  <si>
    <t>_1/  Indicate Midwest ISO Pricing Zone in which this load is located.</t>
  </si>
  <si>
    <t>_2/  Indicate if the amount reported represents bundled load only.  _______</t>
  </si>
  <si>
    <t>please provide a copy of the Commission Order and fill out the above worksheet.  The Order should</t>
  </si>
  <si>
    <t>support the amounts reported above.</t>
  </si>
  <si>
    <t>analysis, some of the facilities that are recorded to transmission asset accounts are not transmission facilities,</t>
  </si>
  <si>
    <t>those amounts should be reported here.</t>
  </si>
  <si>
    <t>Items that are recorded to the transmission plant accounts that are not transmission should be reported</t>
  </si>
  <si>
    <t xml:space="preserve">here. </t>
  </si>
  <si>
    <t>If your Company has received a Commission (state or FERC) Order related to the seven-factor test,</t>
  </si>
  <si>
    <t xml:space="preserve">If your Company is not regulated (state or FERC) MISO will perform a seven factor analysis.  If, per MISO's </t>
  </si>
  <si>
    <t>development of OATT ancillary services.</t>
  </si>
  <si>
    <t xml:space="preserve">If a zero is reported above, please confirm here in writing that you have no transmission plant that should be </t>
  </si>
  <si>
    <t>excluded from ISO rates.</t>
  </si>
  <si>
    <t>Attachment O, page 2, line 27</t>
  </si>
  <si>
    <t>Materials and Supplies</t>
  </si>
  <si>
    <t>RUS Form 12, Part H, Section G, Line 4, Column d</t>
  </si>
  <si>
    <t>RUS Form 12, Part H, Section G, Line 5, Column d</t>
  </si>
  <si>
    <t>Rept on Attach O</t>
  </si>
  <si>
    <t>pg 2, line 27</t>
  </si>
  <si>
    <t>DIXIE ELECTRIC MEMBERSHIP CORPORATION</t>
  </si>
  <si>
    <t>DEMCO currently has no MISO related issues regulated by the LPSC.</t>
  </si>
  <si>
    <t xml:space="preserve">DEMCO is not a FERC regulated company and was not a member of an RTO  </t>
  </si>
  <si>
    <t>expense during the year.  Any FERC related charges are bill to DEMCO by CLECO in its monthly power bill</t>
  </si>
  <si>
    <t xml:space="preserve">Distribution Transmission and plant not used to </t>
  </si>
  <si>
    <t xml:space="preserve"> </t>
  </si>
  <si>
    <t xml:space="preserve">DEMCO has no transmission plant that is included in the </t>
  </si>
  <si>
    <r>
      <t xml:space="preserve">The above </t>
    </r>
    <r>
      <rPr>
        <b/>
        <u/>
        <sz val="11"/>
        <color theme="1"/>
        <rFont val="Calibri"/>
        <family val="2"/>
        <scheme val="minor"/>
      </rPr>
      <t>does not</t>
    </r>
    <r>
      <rPr>
        <sz val="11"/>
        <color theme="1"/>
        <rFont val="Calibri"/>
        <family val="2"/>
        <scheme val="minor"/>
      </rPr>
      <t xml:space="preserve"> contain any capitalized wages.</t>
    </r>
  </si>
  <si>
    <r>
      <t xml:space="preserve">The above </t>
    </r>
    <r>
      <rPr>
        <b/>
        <u/>
        <sz val="11"/>
        <color theme="1"/>
        <rFont val="Calibri"/>
        <family val="2"/>
        <scheme val="minor"/>
      </rPr>
      <t>does not</t>
    </r>
    <r>
      <rPr>
        <sz val="11"/>
        <color theme="1"/>
        <rFont val="Calibri"/>
        <family val="2"/>
        <scheme val="minor"/>
      </rPr>
      <t xml:space="preserve"> contain any any A&amp;G related wages</t>
    </r>
  </si>
  <si>
    <t>DEMCO does not performs work for others and where those costs and related revenues are recorded</t>
  </si>
  <si>
    <t xml:space="preserve">  transmitt wholesale power for other entities </t>
  </si>
  <si>
    <t>allocated to accounts based on direct labor amount</t>
  </si>
  <si>
    <t>State of La, Inspection Fee for La Public Ser Comm</t>
  </si>
  <si>
    <t>not included as applicable tax expense, no MISC</t>
  </si>
  <si>
    <t>related issues considered by La Public Ser Comm</t>
  </si>
  <si>
    <t>RUS Form 12 Part A, Section A, line 23, column b</t>
  </si>
  <si>
    <t>Total Form O, page 3, line 20</t>
  </si>
  <si>
    <t>Difference in RUS Form 12:</t>
  </si>
  <si>
    <t>TRANS EXP-OPERATION SUPVA &amp; ENG</t>
  </si>
  <si>
    <t>TRANS EXP SUBST - YARD CARE</t>
  </si>
  <si>
    <t>TRANS EXP OH LINE EX-PATROL</t>
  </si>
  <si>
    <t>TRANS MAINT SUBSTATION EQUIP</t>
  </si>
  <si>
    <t>TRANS MAINT OH LINES-RW CLEARIN</t>
  </si>
  <si>
    <t>TRANS MAINT OH LINES - REPAIRS</t>
  </si>
  <si>
    <t>TRANS MAINT OH LINES-OUTAGE EXP</t>
  </si>
  <si>
    <t>============</t>
  </si>
  <si>
    <t>TOTAL</t>
  </si>
  <si>
    <t>Acct #</t>
  </si>
  <si>
    <t>Yr Ending</t>
  </si>
  <si>
    <t>Does this tie to RUS Form 12 Part H, Section J line 4?  Yes</t>
  </si>
  <si>
    <t>TRANS EXP SUBST - ADJ/TESTING</t>
  </si>
  <si>
    <t>TRANS MAINT - SUPVA &amp; ENG</t>
  </si>
  <si>
    <t>Employees charge their time based on job activities performed daily.</t>
  </si>
  <si>
    <t>2016 - 2017 Transmission Labor Comparisons per DEMCO General Ledger: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</si>
</sst>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&quot;$&quot;#,##0.00"/>
    <numFmt numFmtId="168" formatCode="0.00_)"/>
    <numFmt numFmtId="169" formatCode="m/d/yyyy;@"/>
    <numFmt numFmtId="170" formatCode="&quot;$&quot;#,##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u val="doub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Helv"/>
    </font>
    <font>
      <sz val="12"/>
      <name val="Times New Roman"/>
      <family val="1"/>
    </font>
    <font>
      <b/>
      <u val="double"/>
      <sz val="14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Arial MT"/>
    </font>
    <font>
      <b/>
      <u/>
      <sz val="10"/>
      <color indexed="12"/>
      <name val="Arial"/>
      <family val="2"/>
    </font>
    <font>
      <sz val="11"/>
      <name val="Arial MT"/>
    </font>
    <font>
      <b/>
      <sz val="10"/>
      <name val="Arial"/>
      <family val="2"/>
    </font>
    <font>
      <b/>
      <u val="doubleAccounting"/>
      <sz val="11"/>
      <name val="Arial MT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6"/>
      <name val="Helv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0" fillId="0" borderId="0"/>
    <xf numFmtId="0" fontId="15" fillId="0" borderId="0"/>
    <xf numFmtId="167" fontId="16" fillId="0" borderId="0" applyProtection="0"/>
    <xf numFmtId="44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38" fontId="23" fillId="3" borderId="0" applyNumberFormat="0" applyBorder="0" applyAlignment="0" applyProtection="0"/>
    <xf numFmtId="10" fontId="23" fillId="4" borderId="2" applyNumberFormat="0" applyBorder="0" applyAlignment="0" applyProtection="0"/>
    <xf numFmtId="168" fontId="24" fillId="0" borderId="0"/>
    <xf numFmtId="0" fontId="22" fillId="0" borderId="0"/>
    <xf numFmtId="10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1" applyNumberFormat="1" applyFont="1"/>
    <xf numFmtId="164" fontId="1" fillId="0" borderId="1" xfId="1" applyNumberFormat="1" applyFont="1" applyBorder="1"/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164" fontId="4" fillId="0" borderId="0" xfId="1" applyNumberFormat="1" applyFont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5" fontId="0" fillId="2" borderId="0" xfId="2" applyNumberFormat="1" applyFont="1" applyFill="1"/>
    <xf numFmtId="164" fontId="0" fillId="0" borderId="1" xfId="1" applyNumberFormat="1" applyFont="1" applyBorder="1"/>
    <xf numFmtId="164" fontId="0" fillId="2" borderId="0" xfId="1" applyNumberFormat="1" applyFont="1" applyFill="1" applyBorder="1"/>
    <xf numFmtId="0" fontId="5" fillId="0" borderId="0" xfId="0" applyFont="1"/>
    <xf numFmtId="0" fontId="6" fillId="0" borderId="0" xfId="0" applyFont="1"/>
    <xf numFmtId="164" fontId="0" fillId="0" borderId="0" xfId="1" applyNumberFormat="1" applyFont="1" applyFill="1" applyBorder="1"/>
    <xf numFmtId="0" fontId="7" fillId="0" borderId="0" xfId="0" applyFont="1"/>
    <xf numFmtId="166" fontId="11" fillId="0" borderId="0" xfId="3" applyFont="1"/>
    <xf numFmtId="43" fontId="11" fillId="0" borderId="0" xfId="3" applyNumberFormat="1" applyFont="1"/>
    <xf numFmtId="0" fontId="14" fillId="0" borderId="0" xfId="0" applyFont="1"/>
    <xf numFmtId="0" fontId="0" fillId="0" borderId="0" xfId="0" applyFont="1" applyFill="1"/>
    <xf numFmtId="0" fontId="0" fillId="0" borderId="0" xfId="0" applyAlignment="1">
      <alignment horizontal="left" indent="2"/>
    </xf>
    <xf numFmtId="0" fontId="15" fillId="0" borderId="0" xfId="4" applyAlignment="1">
      <alignment vertical="center"/>
    </xf>
    <xf numFmtId="0" fontId="15" fillId="0" borderId="0" xfId="4" applyAlignment="1">
      <alignment horizontal="left" vertical="center" wrapText="1" indent="1"/>
    </xf>
    <xf numFmtId="0" fontId="11" fillId="0" borderId="0" xfId="5" applyNumberFormat="1" applyFont="1" applyAlignment="1" applyProtection="1">
      <protection locked="0"/>
    </xf>
    <xf numFmtId="0" fontId="11" fillId="0" borderId="0" xfId="5" applyNumberFormat="1" applyFont="1" applyBorder="1" applyAlignment="1" applyProtection="1">
      <protection locked="0"/>
    </xf>
    <xf numFmtId="0" fontId="17" fillId="0" borderId="0" xfId="4" applyFont="1" applyAlignment="1">
      <alignment vertical="center"/>
    </xf>
    <xf numFmtId="0" fontId="15" fillId="0" borderId="0" xfId="4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6" xfId="4" applyBorder="1" applyAlignment="1">
      <alignment horizontal="left" vertical="center" wrapText="1" indent="1"/>
    </xf>
    <xf numFmtId="165" fontId="18" fillId="0" borderId="6" xfId="6" applyNumberFormat="1" applyFont="1" applyBorder="1" applyAlignment="1">
      <alignment vertical="center"/>
    </xf>
    <xf numFmtId="0" fontId="15" fillId="0" borderId="6" xfId="4" applyFont="1" applyBorder="1" applyAlignment="1">
      <alignment horizontal="left" vertical="center" wrapText="1" indent="1"/>
    </xf>
    <xf numFmtId="0" fontId="19" fillId="0" borderId="7" xfId="4" applyFont="1" applyBorder="1" applyAlignment="1">
      <alignment horizontal="center" vertical="center"/>
    </xf>
    <xf numFmtId="0" fontId="15" fillId="0" borderId="8" xfId="4" applyBorder="1" applyAlignment="1">
      <alignment horizontal="left" vertical="center" wrapText="1" indent="1"/>
    </xf>
    <xf numFmtId="0" fontId="15" fillId="0" borderId="8" xfId="4" applyBorder="1" applyAlignment="1">
      <alignment vertical="center"/>
    </xf>
    <xf numFmtId="165" fontId="20" fillId="0" borderId="6" xfId="6" applyNumberFormat="1" applyFont="1" applyBorder="1" applyAlignment="1">
      <alignment vertical="center"/>
    </xf>
    <xf numFmtId="44" fontId="0" fillId="0" borderId="0" xfId="6" applyFont="1" applyAlignment="1">
      <alignment vertical="center"/>
    </xf>
    <xf numFmtId="167" fontId="21" fillId="0" borderId="0" xfId="5" applyFont="1" applyAlignment="1"/>
    <xf numFmtId="167" fontId="21" fillId="0" borderId="0" xfId="5" applyFont="1" applyAlignment="1">
      <alignment horizontal="left" indent="6"/>
    </xf>
    <xf numFmtId="4" fontId="15" fillId="0" borderId="0" xfId="4" applyNumberFormat="1"/>
    <xf numFmtId="0" fontId="25" fillId="0" borderId="0" xfId="0" applyFont="1"/>
    <xf numFmtId="0" fontId="13" fillId="0" borderId="0" xfId="4" applyFont="1" applyAlignment="1">
      <alignment vertical="center"/>
    </xf>
    <xf numFmtId="0" fontId="13" fillId="0" borderId="0" xfId="4" applyFont="1" applyAlignment="1">
      <alignment horizontal="left" vertical="center" wrapText="1" indent="1"/>
    </xf>
    <xf numFmtId="0" fontId="19" fillId="0" borderId="6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left" vertical="center" wrapText="1" indent="1"/>
    </xf>
    <xf numFmtId="0" fontId="19" fillId="0" borderId="6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2" applyNumberFormat="1" applyFont="1"/>
    <xf numFmtId="0" fontId="0" fillId="0" borderId="0" xfId="1" applyNumberFormat="1" applyFont="1"/>
    <xf numFmtId="0" fontId="1" fillId="0" borderId="0" xfId="1" applyNumberFormat="1" applyFont="1"/>
    <xf numFmtId="0" fontId="0" fillId="0" borderId="0" xfId="0" applyNumberFormat="1"/>
    <xf numFmtId="165" fontId="0" fillId="2" borderId="2" xfId="0" applyNumberFormat="1" applyFill="1" applyBorder="1"/>
    <xf numFmtId="0" fontId="0" fillId="0" borderId="0" xfId="0" applyAlignment="1">
      <alignment horizontal="center"/>
    </xf>
    <xf numFmtId="165" fontId="0" fillId="0" borderId="0" xfId="0" applyNumberFormat="1" applyFill="1" applyBorder="1"/>
    <xf numFmtId="0" fontId="0" fillId="0" borderId="0" xfId="0" applyFill="1"/>
    <xf numFmtId="165" fontId="0" fillId="0" borderId="2" xfId="0" applyNumberFormat="1" applyFill="1" applyBorder="1"/>
    <xf numFmtId="0" fontId="0" fillId="0" borderId="0" xfId="0" applyFill="1" applyBorder="1" applyAlignment="1">
      <alignment horizontal="left" indent="1"/>
    </xf>
    <xf numFmtId="165" fontId="0" fillId="0" borderId="2" xfId="2" applyNumberFormat="1" applyFont="1" applyBorder="1"/>
    <xf numFmtId="165" fontId="0" fillId="0" borderId="0" xfId="2" applyNumberFormat="1" applyFont="1" applyFill="1"/>
    <xf numFmtId="164" fontId="0" fillId="0" borderId="0" xfId="1" applyNumberFormat="1" applyFont="1" applyFill="1"/>
    <xf numFmtId="166" fontId="11" fillId="0" borderId="0" xfId="3" applyFont="1" applyAlignment="1">
      <alignment horizontal="left" indent="1"/>
    </xf>
    <xf numFmtId="166" fontId="26" fillId="0" borderId="0" xfId="3" applyFont="1" applyAlignment="1">
      <alignment horizontal="left" indent="1"/>
    </xf>
    <xf numFmtId="165" fontId="0" fillId="2" borderId="2" xfId="2" applyNumberFormat="1" applyFont="1" applyFill="1" applyBorder="1"/>
    <xf numFmtId="0" fontId="0" fillId="0" borderId="0" xfId="0" applyFont="1"/>
    <xf numFmtId="0" fontId="27" fillId="0" borderId="0" xfId="0" applyFont="1"/>
    <xf numFmtId="0" fontId="2" fillId="0" borderId="0" xfId="0" applyFont="1" applyAlignment="1">
      <alignment horizontal="left" indent="1"/>
    </xf>
    <xf numFmtId="37" fontId="0" fillId="2" borderId="2" xfId="1" applyNumberFormat="1" applyFont="1" applyFill="1" applyBorder="1"/>
    <xf numFmtId="170" fontId="0" fillId="0" borderId="0" xfId="0" applyNumberFormat="1"/>
    <xf numFmtId="170" fontId="0" fillId="0" borderId="0" xfId="0" applyNumberFormat="1" applyBorder="1"/>
    <xf numFmtId="0" fontId="0" fillId="0" borderId="9" xfId="0" applyBorder="1"/>
    <xf numFmtId="0" fontId="0" fillId="0" borderId="10" xfId="0" applyBorder="1"/>
    <xf numFmtId="6" fontId="0" fillId="0" borderId="10" xfId="0" applyNumberFormat="1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6" fontId="0" fillId="0" borderId="0" xfId="0" applyNumberFormat="1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6" fontId="0" fillId="0" borderId="1" xfId="0" applyNumberFormat="1" applyBorder="1"/>
    <xf numFmtId="0" fontId="0" fillId="0" borderId="15" xfId="0" applyBorder="1"/>
    <xf numFmtId="6" fontId="0" fillId="0" borderId="16" xfId="0" applyNumberFormat="1" applyBorder="1"/>
    <xf numFmtId="2" fontId="0" fillId="0" borderId="0" xfId="0" applyNumberFormat="1"/>
    <xf numFmtId="3" fontId="0" fillId="0" borderId="0" xfId="0" applyNumberFormat="1"/>
    <xf numFmtId="0" fontId="0" fillId="0" borderId="8" xfId="0" applyBorder="1"/>
    <xf numFmtId="3" fontId="0" fillId="0" borderId="0" xfId="0" applyNumberFormat="1" applyBorder="1"/>
    <xf numFmtId="165" fontId="0" fillId="0" borderId="3" xfId="2" applyNumberFormat="1" applyFont="1" applyFill="1" applyBorder="1"/>
    <xf numFmtId="164" fontId="0" fillId="0" borderId="4" xfId="1" applyNumberFormat="1" applyFont="1" applyFill="1" applyBorder="1"/>
    <xf numFmtId="164" fontId="4" fillId="0" borderId="5" xfId="1" applyNumberFormat="1" applyFont="1" applyFill="1" applyBorder="1"/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4">
    <cellStyle name="Comma" xfId="1" builtinId="3"/>
    <cellStyle name="Comma 2" xfId="7"/>
    <cellStyle name="Currency" xfId="2" builtinId="4"/>
    <cellStyle name="Currency 2" xfId="6"/>
    <cellStyle name="Currency 3" xfId="13"/>
    <cellStyle name="Grey" xfId="8"/>
    <cellStyle name="Input [yellow]" xfId="9"/>
    <cellStyle name="Normal" xfId="0" builtinId="0"/>
    <cellStyle name="Normal - Style1" xfId="10"/>
    <cellStyle name="Normal 2" xfId="4"/>
    <cellStyle name="Normal 2 2" xfId="11"/>
    <cellStyle name="Normal 3" xfId="5"/>
    <cellStyle name="Normal_Debt Service" xfId="3"/>
    <cellStyle name="Percent [2]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G10" sqref="G10"/>
    </sheetView>
  </sheetViews>
  <sheetFormatPr defaultRowHeight="15"/>
  <cols>
    <col min="1" max="1" width="17.5703125" customWidth="1"/>
    <col min="3" max="3" width="9.28515625" customWidth="1"/>
  </cols>
  <sheetData>
    <row r="1" spans="1:5">
      <c r="A1" s="92" t="s">
        <v>134</v>
      </c>
      <c r="B1" s="92"/>
      <c r="C1" s="92"/>
      <c r="D1" s="92"/>
      <c r="E1" s="92"/>
    </row>
    <row r="2" spans="1:5">
      <c r="A2" s="93">
        <v>43100</v>
      </c>
      <c r="B2" s="93"/>
      <c r="C2" s="93"/>
      <c r="D2" s="93"/>
      <c r="E2" s="93"/>
    </row>
    <row r="3" spans="1:5">
      <c r="A3" s="47"/>
      <c r="B3" s="47"/>
      <c r="C3" s="47"/>
      <c r="D3" s="47"/>
      <c r="E3" s="47"/>
    </row>
    <row r="4" spans="1:5" ht="20.25">
      <c r="A4" s="15" t="s">
        <v>29</v>
      </c>
    </row>
    <row r="6" spans="1:5">
      <c r="A6" s="4" t="s">
        <v>53</v>
      </c>
      <c r="B6" s="4"/>
      <c r="C6" s="4"/>
      <c r="D6" s="4"/>
    </row>
    <row r="8" spans="1:5">
      <c r="A8" t="s">
        <v>0</v>
      </c>
      <c r="B8" s="1">
        <v>0</v>
      </c>
    </row>
    <row r="9" spans="1:5">
      <c r="A9" t="s">
        <v>1</v>
      </c>
      <c r="B9" s="1">
        <v>0</v>
      </c>
    </row>
    <row r="10" spans="1:5">
      <c r="A10" t="s">
        <v>2</v>
      </c>
      <c r="B10" s="1">
        <v>0</v>
      </c>
    </row>
    <row r="11" spans="1:5">
      <c r="A11" t="s">
        <v>3</v>
      </c>
      <c r="B11" s="1">
        <v>0</v>
      </c>
    </row>
    <row r="12" spans="1:5">
      <c r="A12" t="s">
        <v>4</v>
      </c>
      <c r="B12" s="1">
        <v>0</v>
      </c>
    </row>
    <row r="13" spans="1:5">
      <c r="A13" t="s">
        <v>5</v>
      </c>
      <c r="B13" s="1">
        <v>0</v>
      </c>
    </row>
    <row r="14" spans="1:5">
      <c r="A14" t="s">
        <v>6</v>
      </c>
      <c r="B14" s="1">
        <v>0</v>
      </c>
    </row>
    <row r="15" spans="1:5">
      <c r="A15" t="s">
        <v>7</v>
      </c>
      <c r="B15" s="1">
        <v>0</v>
      </c>
    </row>
    <row r="16" spans="1:5">
      <c r="A16" t="s">
        <v>8</v>
      </c>
      <c r="B16" s="1">
        <v>0</v>
      </c>
    </row>
    <row r="17" spans="1:15">
      <c r="A17" t="s">
        <v>9</v>
      </c>
      <c r="B17" s="1">
        <v>0</v>
      </c>
    </row>
    <row r="18" spans="1:15">
      <c r="A18" t="s">
        <v>10</v>
      </c>
      <c r="B18" s="1">
        <v>0</v>
      </c>
    </row>
    <row r="19" spans="1:15">
      <c r="A19" t="s">
        <v>11</v>
      </c>
      <c r="B19" s="2">
        <v>0</v>
      </c>
    </row>
    <row r="20" spans="1:15">
      <c r="A20" s="3" t="s">
        <v>20</v>
      </c>
      <c r="B20" s="1">
        <f>SUM(B8:B19)</f>
        <v>0</v>
      </c>
    </row>
    <row r="21" spans="1:15">
      <c r="B21" s="1"/>
    </row>
    <row r="22" spans="1:15">
      <c r="A22" t="s">
        <v>55</v>
      </c>
      <c r="B22" s="10">
        <f>B20/12</f>
        <v>0</v>
      </c>
      <c r="C22" t="s">
        <v>54</v>
      </c>
    </row>
    <row r="24" spans="1:15">
      <c r="A24" t="s">
        <v>115</v>
      </c>
      <c r="F24" s="16"/>
    </row>
    <row r="25" spans="1:15">
      <c r="A25" t="s">
        <v>116</v>
      </c>
    </row>
    <row r="28" spans="1:15">
      <c r="A28" t="s">
        <v>14</v>
      </c>
    </row>
    <row r="29" spans="1:15">
      <c r="A29" t="s">
        <v>15</v>
      </c>
    </row>
    <row r="31" spans="1:15"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16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  <c r="M31" s="5" t="s">
        <v>11</v>
      </c>
      <c r="N31" s="5" t="s">
        <v>17</v>
      </c>
      <c r="O31" s="5" t="s">
        <v>12</v>
      </c>
    </row>
    <row r="33" spans="1:1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3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>
      <c r="A39" s="3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3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>SUM(B42:M42)</f>
        <v>0</v>
      </c>
      <c r="O42" s="1">
        <f>N42/12</f>
        <v>0</v>
      </c>
    </row>
    <row r="43" spans="1:15">
      <c r="A43" s="3" t="s">
        <v>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SUM(B43:M43)</f>
        <v>0</v>
      </c>
      <c r="O43" s="1">
        <f>N43/12</f>
        <v>0</v>
      </c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">
    <mergeCell ref="A1:E1"/>
    <mergeCell ref="A2:E2"/>
  </mergeCells>
  <pageMargins left="0.45" right="0.2" top="0.5" bottom="0.5" header="0.3" footer="0.3"/>
  <pageSetup scale="85" orientation="landscape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workbookViewId="0">
      <selection activeCell="A2" sqref="A2:E2"/>
    </sheetView>
  </sheetViews>
  <sheetFormatPr defaultColWidth="8.85546875" defaultRowHeight="12.75"/>
  <cols>
    <col min="1" max="1" width="8.85546875" style="23" customWidth="1"/>
    <col min="2" max="2" width="13.85546875" style="23" customWidth="1"/>
    <col min="3" max="3" width="24.7109375" style="24" customWidth="1"/>
    <col min="4" max="4" width="31.7109375" style="24" customWidth="1"/>
    <col min="5" max="6" width="19" style="23" customWidth="1"/>
    <col min="7" max="8" width="18.140625" style="23" bestFit="1" customWidth="1"/>
    <col min="9" max="16384" width="8.85546875" style="23"/>
  </cols>
  <sheetData>
    <row r="1" spans="1:8" ht="15">
      <c r="A1" s="94" t="str">
        <f>Divisor!A1</f>
        <v>DIXIE ELECTRIC MEMBERSHIP CORPORATION</v>
      </c>
      <c r="B1" s="94"/>
      <c r="C1" s="94"/>
      <c r="D1" s="94"/>
      <c r="E1" s="94"/>
    </row>
    <row r="2" spans="1:8" ht="15">
      <c r="A2" s="94">
        <f>Divisor!A2</f>
        <v>43100</v>
      </c>
      <c r="B2" s="94"/>
      <c r="C2" s="94"/>
      <c r="D2" s="94"/>
      <c r="E2" s="94"/>
    </row>
    <row r="3" spans="1:8" ht="20.25">
      <c r="A3" s="42"/>
      <c r="B3" s="42"/>
      <c r="C3" s="43"/>
      <c r="E3" s="25"/>
    </row>
    <row r="4" spans="1:8" ht="20.25">
      <c r="A4" s="15" t="s">
        <v>72</v>
      </c>
      <c r="B4" s="15"/>
      <c r="C4" s="15"/>
      <c r="D4"/>
      <c r="E4" s="26"/>
    </row>
    <row r="5" spans="1:8" ht="25.9" customHeight="1">
      <c r="B5" s="27"/>
    </row>
    <row r="6" spans="1:8" ht="13.5" thickBot="1"/>
    <row r="7" spans="1:8" ht="64.5" thickBot="1">
      <c r="B7" s="44" t="s">
        <v>71</v>
      </c>
      <c r="C7" s="45" t="s">
        <v>70</v>
      </c>
      <c r="D7" s="45" t="s">
        <v>65</v>
      </c>
      <c r="E7" s="46" t="s">
        <v>87</v>
      </c>
      <c r="F7" s="46" t="s">
        <v>66</v>
      </c>
      <c r="G7" s="46" t="s">
        <v>67</v>
      </c>
      <c r="H7" s="46" t="s">
        <v>68</v>
      </c>
    </row>
    <row r="8" spans="1:8" ht="15" thickBot="1">
      <c r="A8" s="28">
        <v>1</v>
      </c>
      <c r="B8" s="29"/>
      <c r="C8" s="30"/>
      <c r="D8" s="30"/>
      <c r="E8" s="31">
        <v>0</v>
      </c>
      <c r="F8" s="31">
        <v>0</v>
      </c>
      <c r="G8" s="31">
        <v>0</v>
      </c>
      <c r="H8" s="31">
        <v>0</v>
      </c>
    </row>
    <row r="9" spans="1:8" ht="63.6" customHeight="1" thickBot="1">
      <c r="A9" s="28">
        <f t="shared" ref="A9:A16" si="0">A8+1</f>
        <v>2</v>
      </c>
      <c r="B9" s="29"/>
      <c r="C9" s="30"/>
      <c r="D9" s="30"/>
      <c r="E9" s="31">
        <v>0</v>
      </c>
      <c r="F9" s="31">
        <v>0</v>
      </c>
      <c r="G9" s="31">
        <v>0</v>
      </c>
      <c r="H9" s="31">
        <v>0</v>
      </c>
    </row>
    <row r="10" spans="1:8" ht="63.6" customHeight="1" thickBot="1">
      <c r="A10" s="28">
        <f t="shared" si="0"/>
        <v>3</v>
      </c>
      <c r="B10" s="29"/>
      <c r="C10" s="32"/>
      <c r="D10" s="30"/>
      <c r="E10" s="31">
        <v>0</v>
      </c>
      <c r="F10" s="31">
        <v>0</v>
      </c>
      <c r="G10" s="31">
        <v>0</v>
      </c>
      <c r="H10" s="31">
        <v>0</v>
      </c>
    </row>
    <row r="11" spans="1:8" ht="63.6" customHeight="1" thickBot="1">
      <c r="A11" s="28">
        <f t="shared" si="0"/>
        <v>4</v>
      </c>
      <c r="B11" s="29"/>
      <c r="C11" s="32"/>
      <c r="D11" s="32"/>
      <c r="E11" s="31">
        <v>0</v>
      </c>
      <c r="F11" s="31">
        <v>0</v>
      </c>
      <c r="G11" s="31">
        <v>0</v>
      </c>
      <c r="H11" s="31">
        <v>0</v>
      </c>
    </row>
    <row r="12" spans="1:8" ht="15" thickBot="1">
      <c r="A12" s="28">
        <f>A10+1</f>
        <v>4</v>
      </c>
      <c r="B12" s="29"/>
      <c r="C12" s="30"/>
      <c r="D12" s="30"/>
      <c r="E12" s="31">
        <v>0</v>
      </c>
      <c r="F12" s="31">
        <v>0</v>
      </c>
      <c r="G12" s="31">
        <v>0</v>
      </c>
      <c r="H12" s="31">
        <v>0</v>
      </c>
    </row>
    <row r="13" spans="1:8" ht="15" thickBot="1">
      <c r="A13" s="28">
        <f>A10+1</f>
        <v>4</v>
      </c>
      <c r="B13" s="29"/>
      <c r="C13" s="30"/>
      <c r="D13" s="30"/>
      <c r="E13" s="31">
        <v>0</v>
      </c>
      <c r="F13" s="31">
        <v>0</v>
      </c>
      <c r="G13" s="31">
        <v>0</v>
      </c>
      <c r="H13" s="31">
        <v>0</v>
      </c>
    </row>
    <row r="14" spans="1:8" ht="15" thickBot="1">
      <c r="A14" s="28">
        <f>A11+1</f>
        <v>5</v>
      </c>
      <c r="B14" s="29"/>
      <c r="C14" s="32"/>
      <c r="D14" s="32"/>
      <c r="E14" s="31">
        <v>0</v>
      </c>
      <c r="F14" s="31">
        <v>0</v>
      </c>
      <c r="G14" s="31">
        <v>0</v>
      </c>
      <c r="H14" s="31">
        <v>0</v>
      </c>
    </row>
    <row r="15" spans="1:8" ht="15" thickBot="1">
      <c r="A15" s="28">
        <f>A13+1</f>
        <v>5</v>
      </c>
      <c r="B15" s="29"/>
      <c r="C15" s="30"/>
      <c r="D15" s="32"/>
      <c r="E15" s="31">
        <v>0</v>
      </c>
      <c r="F15" s="31">
        <v>0</v>
      </c>
      <c r="G15" s="31">
        <v>0</v>
      </c>
      <c r="H15" s="31">
        <v>0</v>
      </c>
    </row>
    <row r="16" spans="1:8" ht="31.15" customHeight="1" thickBot="1">
      <c r="A16" s="28">
        <f t="shared" si="0"/>
        <v>6</v>
      </c>
      <c r="B16" s="33" t="s">
        <v>69</v>
      </c>
      <c r="C16" s="34"/>
      <c r="D16" s="35"/>
      <c r="E16" s="36">
        <f>SUM(E8:E15)</f>
        <v>0</v>
      </c>
      <c r="F16" s="36">
        <f>SUM(F8:F15)</f>
        <v>0</v>
      </c>
      <c r="G16" s="36">
        <f>SUM(G8:G15)</f>
        <v>0</v>
      </c>
      <c r="H16" s="36">
        <f>SUM(H8:H15)</f>
        <v>0</v>
      </c>
    </row>
    <row r="17" spans="2:8" ht="15">
      <c r="B17" s="28"/>
      <c r="E17" s="37"/>
      <c r="F17" s="37"/>
      <c r="G17" s="37"/>
      <c r="H17" s="37"/>
    </row>
    <row r="18" spans="2:8" ht="15">
      <c r="B18" s="38"/>
      <c r="E18" s="37"/>
      <c r="F18" s="37"/>
      <c r="G18" s="37"/>
      <c r="H18" s="37"/>
    </row>
    <row r="19" spans="2:8" ht="15">
      <c r="B19" s="28"/>
      <c r="D19" s="39"/>
      <c r="E19" s="37"/>
      <c r="F19" s="37"/>
      <c r="G19" s="37"/>
      <c r="H19" s="37"/>
    </row>
    <row r="20" spans="2:8" ht="15">
      <c r="B20" s="28"/>
      <c r="C20" s="40"/>
      <c r="D20" s="39"/>
      <c r="E20" s="37"/>
      <c r="F20" s="37"/>
      <c r="G20" s="37"/>
      <c r="H20" s="37"/>
    </row>
    <row r="21" spans="2:8" ht="15">
      <c r="B21" s="28"/>
      <c r="D21" s="39"/>
      <c r="E21" s="37"/>
      <c r="F21" s="37"/>
      <c r="G21" s="37"/>
      <c r="H21" s="37"/>
    </row>
    <row r="22" spans="2:8" ht="15">
      <c r="B22" s="28"/>
      <c r="D22" s="39"/>
      <c r="E22" s="37"/>
      <c r="F22" s="37"/>
      <c r="G22" s="37"/>
      <c r="H22" s="37"/>
    </row>
    <row r="23" spans="2:8" ht="15">
      <c r="B23" s="28"/>
      <c r="D23" s="39"/>
      <c r="E23" s="37"/>
      <c r="F23" s="37"/>
      <c r="G23" s="37"/>
      <c r="H23" s="37"/>
    </row>
    <row r="24" spans="2:8" ht="15">
      <c r="B24" s="28"/>
      <c r="D24" s="39"/>
      <c r="E24" s="37"/>
      <c r="F24" s="37"/>
      <c r="G24" s="37"/>
      <c r="H24" s="37"/>
    </row>
    <row r="25" spans="2:8" ht="15">
      <c r="B25" s="28"/>
      <c r="D25" s="39"/>
      <c r="E25" s="37"/>
      <c r="F25" s="37"/>
      <c r="G25" s="37"/>
      <c r="H25" s="37"/>
    </row>
    <row r="26" spans="2:8" ht="15">
      <c r="B26" s="28"/>
      <c r="D26" s="39"/>
      <c r="E26" s="37"/>
      <c r="F26" s="37"/>
      <c r="G26" s="37"/>
      <c r="H26" s="37"/>
    </row>
    <row r="27" spans="2:8" ht="15">
      <c r="B27" s="28"/>
      <c r="E27" s="37"/>
      <c r="F27" s="37"/>
      <c r="G27" s="37"/>
      <c r="H27" s="37"/>
    </row>
    <row r="28" spans="2:8" ht="15">
      <c r="B28" s="28"/>
      <c r="E28" s="37"/>
      <c r="F28" s="37"/>
      <c r="G28" s="37"/>
      <c r="H28" s="37"/>
    </row>
    <row r="29" spans="2:8" ht="15">
      <c r="B29" s="28"/>
      <c r="E29" s="37"/>
      <c r="F29" s="37"/>
      <c r="G29" s="37"/>
      <c r="H29" s="37"/>
    </row>
    <row r="30" spans="2:8" ht="15">
      <c r="E30" s="37"/>
      <c r="F30" s="37"/>
      <c r="G30" s="37"/>
      <c r="H30" s="37"/>
    </row>
    <row r="31" spans="2:8" ht="15">
      <c r="E31" s="37"/>
      <c r="F31" s="37"/>
      <c r="G31" s="37"/>
      <c r="H31" s="37"/>
    </row>
    <row r="32" spans="2:8" ht="15">
      <c r="E32" s="37"/>
      <c r="F32" s="37"/>
      <c r="G32" s="37"/>
      <c r="H32" s="37"/>
    </row>
    <row r="33" spans="5:8" ht="15">
      <c r="E33" s="37"/>
      <c r="F33" s="37"/>
      <c r="G33" s="37"/>
      <c r="H33" s="37"/>
    </row>
  </sheetData>
  <mergeCells count="2">
    <mergeCell ref="A1:E1"/>
    <mergeCell ref="A2:E2"/>
  </mergeCells>
  <pageMargins left="0.75" right="0.75" top="1" bottom="1" header="0.5" footer="0.5"/>
  <pageSetup scale="78" orientation="landscape" horizontalDpi="300" verticalDpi="300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N15" sqref="N14:N15"/>
    </sheetView>
  </sheetViews>
  <sheetFormatPr defaultRowHeight="15"/>
  <cols>
    <col min="1" max="1" width="12.5703125" bestFit="1" customWidth="1"/>
    <col min="2" max="2" width="11.5703125" customWidth="1"/>
    <col min="3" max="3" width="3.42578125" customWidth="1"/>
  </cols>
  <sheetData>
    <row r="1" spans="1:10" ht="18.75">
      <c r="A1" s="65" t="str">
        <f>Divisor!A1</f>
        <v>DIXIE ELECTRIC MEMBERSHIP CORPORATION</v>
      </c>
      <c r="B1" s="17"/>
      <c r="C1" s="17"/>
      <c r="D1" s="17"/>
      <c r="E1" s="17"/>
      <c r="F1" s="17"/>
      <c r="G1" s="17"/>
    </row>
    <row r="2" spans="1:10" ht="18.75">
      <c r="A2" s="94">
        <f>Divisor!A2</f>
        <v>43100</v>
      </c>
      <c r="B2" s="94"/>
      <c r="C2" s="94"/>
      <c r="D2" s="94"/>
      <c r="E2" s="94"/>
      <c r="F2" s="17"/>
      <c r="G2" s="17"/>
    </row>
    <row r="3" spans="1:10" ht="18.75">
      <c r="A3" s="14"/>
      <c r="B3" s="17"/>
      <c r="C3" s="17"/>
      <c r="D3" s="17"/>
      <c r="E3" s="17"/>
      <c r="F3" s="17"/>
      <c r="G3" s="17"/>
    </row>
    <row r="4" spans="1:10" ht="18.75">
      <c r="A4" s="14" t="s">
        <v>27</v>
      </c>
      <c r="B4" s="4"/>
      <c r="C4" s="4"/>
    </row>
    <row r="7" spans="1:10">
      <c r="B7" s="4" t="s">
        <v>21</v>
      </c>
    </row>
    <row r="9" spans="1:10">
      <c r="A9" t="s">
        <v>22</v>
      </c>
      <c r="B9" s="6">
        <v>0</v>
      </c>
    </row>
    <row r="10" spans="1:10">
      <c r="A10" t="s">
        <v>23</v>
      </c>
      <c r="B10" s="68">
        <v>0</v>
      </c>
      <c r="D10" t="s">
        <v>28</v>
      </c>
    </row>
    <row r="11" spans="1:10">
      <c r="A11" t="s">
        <v>24</v>
      </c>
      <c r="B11" s="1">
        <v>0</v>
      </c>
    </row>
    <row r="12" spans="1:10" ht="17.25">
      <c r="A12" t="s">
        <v>25</v>
      </c>
      <c r="B12" s="8">
        <v>0</v>
      </c>
    </row>
    <row r="13" spans="1:10">
      <c r="B13" s="7">
        <f>SUM(B9:B12)</f>
        <v>0</v>
      </c>
      <c r="D13" s="56" t="s">
        <v>89</v>
      </c>
      <c r="E13" s="56"/>
      <c r="F13" s="56"/>
      <c r="G13" s="56"/>
      <c r="H13" s="56"/>
      <c r="I13" s="56"/>
      <c r="J13" s="56"/>
    </row>
    <row r="14" spans="1:10">
      <c r="D14" s="56" t="s">
        <v>88</v>
      </c>
      <c r="E14" s="56"/>
      <c r="F14" s="56"/>
      <c r="G14" s="56"/>
      <c r="H14" s="56"/>
      <c r="I14" s="56"/>
      <c r="J14" s="56"/>
    </row>
    <row r="15" spans="1:10">
      <c r="D15" s="56"/>
      <c r="E15" s="56"/>
      <c r="F15" s="56"/>
      <c r="G15" s="56"/>
      <c r="H15" s="56"/>
      <c r="I15" s="56"/>
      <c r="J15" s="56"/>
    </row>
    <row r="18" spans="1:1" ht="18.75">
      <c r="A18" t="s">
        <v>58</v>
      </c>
    </row>
    <row r="19" spans="1:1">
      <c r="A19" s="3"/>
    </row>
    <row r="20" spans="1:1">
      <c r="A20" t="s">
        <v>56</v>
      </c>
    </row>
    <row r="21" spans="1:1">
      <c r="A21" s="3" t="s">
        <v>57</v>
      </c>
    </row>
  </sheetData>
  <mergeCells count="1">
    <mergeCell ref="A2:E2"/>
  </mergeCells>
  <pageMargins left="0.7" right="0.7" top="0.75" bottom="0.75" header="0.3" footer="0.3"/>
  <pageSetup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4" workbookViewId="0">
      <selection activeCell="D21" sqref="D21"/>
    </sheetView>
  </sheetViews>
  <sheetFormatPr defaultRowHeight="15"/>
  <cols>
    <col min="1" max="1" width="45.140625" customWidth="1"/>
    <col min="2" max="2" width="16.140625" customWidth="1"/>
    <col min="3" max="4" width="15.85546875" customWidth="1"/>
  </cols>
  <sheetData>
    <row r="1" spans="1:11" ht="18.75">
      <c r="A1" s="94" t="str">
        <f>Divisor!A1</f>
        <v>DIXIE ELECTRIC MEMBERSHIP CORPORATION</v>
      </c>
      <c r="B1" s="94"/>
      <c r="C1" s="94"/>
      <c r="D1" s="94"/>
      <c r="E1" s="94"/>
      <c r="F1" s="17"/>
      <c r="G1" s="17"/>
      <c r="H1" s="17"/>
    </row>
    <row r="2" spans="1:11" ht="18.75">
      <c r="A2" s="94">
        <f>Divisor!A2</f>
        <v>43100</v>
      </c>
      <c r="B2" s="94"/>
      <c r="C2" s="94"/>
      <c r="D2" s="94"/>
      <c r="E2" s="94"/>
      <c r="F2" s="17"/>
      <c r="G2" s="17"/>
      <c r="H2" s="17"/>
    </row>
    <row r="3" spans="1:11" ht="18.75">
      <c r="A3" s="14"/>
      <c r="B3" s="17"/>
      <c r="C3" s="17"/>
      <c r="D3" s="17"/>
      <c r="E3" s="17"/>
      <c r="F3" s="17"/>
      <c r="G3" s="17"/>
      <c r="H3" s="17"/>
    </row>
    <row r="4" spans="1:11" ht="18.75">
      <c r="A4" s="14" t="s">
        <v>128</v>
      </c>
      <c r="B4" s="4"/>
      <c r="C4" s="4"/>
      <c r="D4" s="4"/>
    </row>
    <row r="7" spans="1:11">
      <c r="B7" s="4" t="s">
        <v>129</v>
      </c>
    </row>
    <row r="9" spans="1:11">
      <c r="B9" s="5" t="s">
        <v>23</v>
      </c>
      <c r="C9" s="5" t="s">
        <v>25</v>
      </c>
      <c r="D9" s="5" t="s">
        <v>17</v>
      </c>
    </row>
    <row r="10" spans="1:11">
      <c r="A10" t="s">
        <v>130</v>
      </c>
      <c r="B10" s="6">
        <v>0</v>
      </c>
      <c r="C10" s="6">
        <v>0</v>
      </c>
      <c r="D10" s="6">
        <f>SUM(B10:C10)</f>
        <v>0</v>
      </c>
    </row>
    <row r="11" spans="1:11">
      <c r="A11" t="s">
        <v>131</v>
      </c>
      <c r="B11" s="6">
        <v>1108396</v>
      </c>
      <c r="C11" s="6">
        <v>3867505</v>
      </c>
      <c r="D11" s="6">
        <f>SUM(B11:C11)</f>
        <v>4975901</v>
      </c>
    </row>
    <row r="12" spans="1:11">
      <c r="B12" s="64">
        <f>SUM(B10:B11)</f>
        <v>1108396</v>
      </c>
      <c r="C12" s="6">
        <f>SUM(C10:C11)</f>
        <v>3867505</v>
      </c>
      <c r="D12" s="6">
        <f>SUM(D10:D11)</f>
        <v>4975901</v>
      </c>
      <c r="E12" s="56"/>
      <c r="K12" s="56"/>
    </row>
    <row r="13" spans="1:11">
      <c r="B13" s="54" t="s">
        <v>132</v>
      </c>
      <c r="E13" s="56"/>
      <c r="F13" s="56"/>
      <c r="G13" s="56"/>
      <c r="H13" s="56"/>
      <c r="I13" s="56"/>
      <c r="J13" s="56"/>
      <c r="K13" s="56"/>
    </row>
    <row r="14" spans="1:11">
      <c r="B14" s="54" t="s">
        <v>133</v>
      </c>
      <c r="E14" s="3"/>
      <c r="F14" s="56"/>
      <c r="G14" s="56"/>
      <c r="H14" s="56"/>
      <c r="I14" s="56"/>
      <c r="J14" s="56"/>
      <c r="K14" s="56"/>
    </row>
    <row r="15" spans="1:11">
      <c r="E15" s="56"/>
      <c r="F15" s="56"/>
      <c r="G15" s="56"/>
      <c r="H15" s="56"/>
      <c r="I15" s="56"/>
      <c r="J15" s="56"/>
    </row>
    <row r="18" spans="1:1">
      <c r="A18" s="3"/>
    </row>
    <row r="20" spans="1:1">
      <c r="A20" s="3"/>
    </row>
  </sheetData>
  <mergeCells count="2">
    <mergeCell ref="A2:E2"/>
    <mergeCell ref="A1:E1"/>
  </mergeCells>
  <pageMargins left="0.45" right="0.45" top="0.75" bottom="0.75" header="0.3" footer="0.3"/>
  <pageSetup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25" sqref="F24:F25"/>
    </sheetView>
  </sheetViews>
  <sheetFormatPr defaultRowHeight="15"/>
  <cols>
    <col min="1" max="1" width="44.140625" customWidth="1"/>
    <col min="4" max="4" width="3.28515625" customWidth="1"/>
    <col min="5" max="5" width="28.28515625" customWidth="1"/>
  </cols>
  <sheetData>
    <row r="1" spans="1:7">
      <c r="A1" s="95" t="str">
        <f>Divisor!A1</f>
        <v>DIXIE ELECTRIC MEMBERSHIP CORPORATION</v>
      </c>
      <c r="B1" s="95"/>
      <c r="C1" s="95"/>
      <c r="D1" s="95"/>
      <c r="E1" s="95"/>
      <c r="F1" s="47"/>
      <c r="G1" s="47"/>
    </row>
    <row r="2" spans="1:7">
      <c r="A2" s="94">
        <f>Divisor!A2</f>
        <v>43100</v>
      </c>
      <c r="B2" s="94"/>
      <c r="C2" s="94"/>
      <c r="D2" s="94"/>
      <c r="E2" s="94"/>
      <c r="F2" s="47"/>
      <c r="G2" s="47"/>
    </row>
    <row r="4" spans="1:7" ht="20.25">
      <c r="A4" s="15" t="s">
        <v>26</v>
      </c>
      <c r="B4" s="4"/>
      <c r="C4" s="4"/>
      <c r="D4" s="4"/>
    </row>
    <row r="5" spans="1:7">
      <c r="A5" s="48"/>
      <c r="B5" s="48" t="s">
        <v>71</v>
      </c>
      <c r="C5" s="48"/>
    </row>
    <row r="6" spans="1:7">
      <c r="A6" s="5" t="s">
        <v>74</v>
      </c>
      <c r="B6" s="5" t="s">
        <v>75</v>
      </c>
      <c r="C6" s="5" t="s">
        <v>76</v>
      </c>
      <c r="E6" s="5" t="s">
        <v>81</v>
      </c>
    </row>
    <row r="7" spans="1:7" ht="10.5" customHeight="1"/>
    <row r="8" spans="1:7">
      <c r="A8" s="3" t="s">
        <v>77</v>
      </c>
      <c r="B8" s="49"/>
      <c r="C8" s="6">
        <v>0</v>
      </c>
    </row>
    <row r="9" spans="1:7">
      <c r="A9" s="3" t="s">
        <v>78</v>
      </c>
      <c r="B9" s="50"/>
      <c r="C9" s="1">
        <v>0</v>
      </c>
    </row>
    <row r="10" spans="1:7" ht="17.25">
      <c r="A10" s="3" t="s">
        <v>79</v>
      </c>
      <c r="B10" s="51"/>
      <c r="C10" s="8">
        <v>0</v>
      </c>
    </row>
    <row r="11" spans="1:7">
      <c r="B11" s="52"/>
    </row>
    <row r="12" spans="1:7">
      <c r="A12" s="3" t="s">
        <v>17</v>
      </c>
      <c r="B12" s="52"/>
      <c r="C12" s="53">
        <f>SUM(C8:C11)</f>
        <v>0</v>
      </c>
      <c r="D12" t="s">
        <v>114</v>
      </c>
    </row>
    <row r="13" spans="1:7">
      <c r="A13" s="3"/>
      <c r="B13" s="52"/>
      <c r="C13" s="55"/>
    </row>
    <row r="15" spans="1:7">
      <c r="A15" s="4" t="s">
        <v>136</v>
      </c>
    </row>
    <row r="16" spans="1:7">
      <c r="A16" s="67" t="s">
        <v>80</v>
      </c>
    </row>
    <row r="17" spans="1:1">
      <c r="A17" s="67" t="s">
        <v>137</v>
      </c>
    </row>
    <row r="19" spans="1:1">
      <c r="A19" s="4"/>
    </row>
    <row r="20" spans="1:1">
      <c r="A20" s="3"/>
    </row>
    <row r="21" spans="1:1">
      <c r="A21" s="3"/>
    </row>
  </sheetData>
  <mergeCells count="2">
    <mergeCell ref="A1:E1"/>
    <mergeCell ref="A2:E2"/>
  </mergeCells>
  <pageMargins left="0.45" right="0.45" top="0.75" bottom="0.75" header="0.3" footer="0.3"/>
  <pageSetup scale="110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P20" sqref="P20"/>
    </sheetView>
  </sheetViews>
  <sheetFormatPr defaultRowHeight="15"/>
  <cols>
    <col min="1" max="1" width="42.28515625" customWidth="1"/>
    <col min="2" max="2" width="12.5703125" bestFit="1" customWidth="1"/>
    <col min="3" max="3" width="11.5703125" bestFit="1" customWidth="1"/>
    <col min="4" max="4" width="3.85546875" customWidth="1"/>
    <col min="5" max="5" width="10.5703125" bestFit="1" customWidth="1"/>
  </cols>
  <sheetData>
    <row r="1" spans="1:5">
      <c r="A1" s="94" t="str">
        <f>Divisor!A1</f>
        <v>DIXIE ELECTRIC MEMBERSHIP CORPORATION</v>
      </c>
      <c r="B1" s="94"/>
      <c r="C1" s="94"/>
      <c r="D1" s="94"/>
      <c r="E1" s="94"/>
    </row>
    <row r="2" spans="1:5">
      <c r="A2" s="94">
        <f>Divisor!A2</f>
        <v>43100</v>
      </c>
      <c r="B2" s="94"/>
      <c r="C2" s="94"/>
      <c r="D2" s="94"/>
      <c r="E2" s="94"/>
    </row>
    <row r="3" spans="1:5" ht="20.25">
      <c r="A3" s="65"/>
      <c r="B3" s="41"/>
    </row>
    <row r="4" spans="1:5" ht="20.25">
      <c r="A4" s="66" t="s">
        <v>51</v>
      </c>
      <c r="B4" s="15"/>
      <c r="C4" s="4"/>
      <c r="D4" s="4"/>
      <c r="E4" s="4"/>
    </row>
    <row r="7" spans="1:5">
      <c r="A7" t="s">
        <v>50</v>
      </c>
      <c r="B7" s="6">
        <v>0</v>
      </c>
      <c r="C7" t="s">
        <v>84</v>
      </c>
    </row>
    <row r="10" spans="1:5" ht="15.75">
      <c r="A10" t="s">
        <v>59</v>
      </c>
    </row>
    <row r="11" spans="1:5">
      <c r="A11" s="3" t="s">
        <v>52</v>
      </c>
      <c r="B11" s="6">
        <v>0</v>
      </c>
      <c r="C11" t="s">
        <v>84</v>
      </c>
    </row>
    <row r="12" spans="1:5">
      <c r="A12" s="3" t="s">
        <v>36</v>
      </c>
      <c r="B12" s="1">
        <v>0</v>
      </c>
    </row>
    <row r="13" spans="1:5">
      <c r="A13" s="3" t="s">
        <v>82</v>
      </c>
      <c r="B13" s="1">
        <v>0</v>
      </c>
    </row>
    <row r="14" spans="1:5">
      <c r="A14" s="3" t="s">
        <v>82</v>
      </c>
      <c r="B14" s="12">
        <v>0</v>
      </c>
      <c r="C14" t="s">
        <v>84</v>
      </c>
    </row>
    <row r="15" spans="1:5">
      <c r="A15" s="3" t="s">
        <v>90</v>
      </c>
      <c r="B15" s="1">
        <f>SUM(B11:B14)</f>
        <v>0</v>
      </c>
    </row>
    <row r="18" spans="1:4">
      <c r="A18" t="s">
        <v>37</v>
      </c>
    </row>
    <row r="19" spans="1:4">
      <c r="A19" s="3" t="s">
        <v>83</v>
      </c>
      <c r="B19" s="6">
        <v>0</v>
      </c>
      <c r="C19" t="s">
        <v>84</v>
      </c>
    </row>
    <row r="20" spans="1:4">
      <c r="A20" s="3"/>
      <c r="B20" s="1">
        <v>0</v>
      </c>
      <c r="C20" t="s">
        <v>84</v>
      </c>
    </row>
    <row r="21" spans="1:4">
      <c r="A21" s="3" t="s">
        <v>83</v>
      </c>
      <c r="B21" s="12">
        <v>0</v>
      </c>
      <c r="C21" t="s">
        <v>84</v>
      </c>
    </row>
    <row r="22" spans="1:4">
      <c r="A22" s="3" t="s">
        <v>91</v>
      </c>
      <c r="B22" s="1">
        <f>SUM(B19:B21)</f>
        <v>0</v>
      </c>
    </row>
    <row r="25" spans="1:4">
      <c r="A25" s="3" t="s">
        <v>92</v>
      </c>
      <c r="B25" s="57">
        <f>B7+B15+B22</f>
        <v>0</v>
      </c>
      <c r="C25" t="s">
        <v>93</v>
      </c>
    </row>
    <row r="26" spans="1:4">
      <c r="A26" s="3"/>
      <c r="B26" s="55"/>
    </row>
    <row r="27" spans="1:4">
      <c r="A27" s="58" t="s">
        <v>94</v>
      </c>
      <c r="B27" s="59"/>
      <c r="C27" t="s">
        <v>95</v>
      </c>
    </row>
    <row r="28" spans="1:4">
      <c r="C28" t="s">
        <v>97</v>
      </c>
    </row>
    <row r="29" spans="1:4">
      <c r="C29" t="s">
        <v>96</v>
      </c>
    </row>
    <row r="31" spans="1:4">
      <c r="A31" s="4" t="s">
        <v>60</v>
      </c>
      <c r="C31" s="4"/>
      <c r="D31" s="4"/>
    </row>
    <row r="33" spans="1:1">
      <c r="A33" s="4" t="s">
        <v>135</v>
      </c>
    </row>
  </sheetData>
  <mergeCells count="2">
    <mergeCell ref="A2:E2"/>
    <mergeCell ref="A1:E1"/>
  </mergeCells>
  <pageMargins left="0.45" right="0.2" top="0.75" bottom="0.5" header="0.3" footer="0.3"/>
  <pageSetup orientation="landscape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4" workbookViewId="0">
      <selection activeCell="N14" sqref="N14"/>
    </sheetView>
  </sheetViews>
  <sheetFormatPr defaultRowHeight="15"/>
  <cols>
    <col min="5" max="5" width="12.5703125" bestFit="1" customWidth="1"/>
    <col min="6" max="6" width="2.7109375" customWidth="1"/>
    <col min="7" max="7" width="12.5703125" bestFit="1" customWidth="1"/>
  </cols>
  <sheetData>
    <row r="1" spans="1:11">
      <c r="A1" s="94" t="str">
        <f>Divisor!A1</f>
        <v>DIXIE ELECTRIC MEMBERSHIP CORPORATION</v>
      </c>
      <c r="B1" s="94"/>
      <c r="C1" s="94"/>
      <c r="D1" s="94"/>
      <c r="E1" s="94"/>
    </row>
    <row r="2" spans="1:11">
      <c r="A2" s="94">
        <f>Divisor!A2</f>
        <v>43100</v>
      </c>
      <c r="B2" s="94"/>
      <c r="C2" s="94"/>
      <c r="D2" s="94"/>
      <c r="E2" s="94"/>
    </row>
    <row r="3" spans="1:11">
      <c r="A3" s="94"/>
      <c r="B3" s="94"/>
      <c r="C3" s="94"/>
      <c r="D3" s="94"/>
      <c r="E3" s="94"/>
    </row>
    <row r="4" spans="1:11" ht="20.25">
      <c r="A4" s="15" t="s">
        <v>38</v>
      </c>
      <c r="B4" s="15"/>
      <c r="C4" s="15"/>
      <c r="D4" s="15"/>
      <c r="E4" s="15"/>
    </row>
    <row r="6" spans="1:11">
      <c r="A6" t="s">
        <v>39</v>
      </c>
      <c r="E6" s="11">
        <v>0</v>
      </c>
      <c r="G6" t="s">
        <v>43</v>
      </c>
    </row>
    <row r="7" spans="1:11">
      <c r="A7" t="s">
        <v>40</v>
      </c>
      <c r="E7" s="9">
        <v>0</v>
      </c>
      <c r="G7" t="s">
        <v>44</v>
      </c>
    </row>
    <row r="8" spans="1:11">
      <c r="A8" t="s">
        <v>41</v>
      </c>
      <c r="E8" s="9">
        <v>4799563</v>
      </c>
      <c r="G8" t="s">
        <v>45</v>
      </c>
    </row>
    <row r="9" spans="1:11">
      <c r="A9" t="s">
        <v>42</v>
      </c>
      <c r="E9" s="9">
        <v>0</v>
      </c>
      <c r="G9" t="s">
        <v>48</v>
      </c>
    </row>
    <row r="10" spans="1:11">
      <c r="A10" t="s">
        <v>25</v>
      </c>
      <c r="E10" s="13">
        <v>854120</v>
      </c>
      <c r="G10" t="s">
        <v>49</v>
      </c>
    </row>
    <row r="11" spans="1:11">
      <c r="A11" t="s">
        <v>46</v>
      </c>
      <c r="E11" s="12">
        <v>0</v>
      </c>
      <c r="G11" t="s">
        <v>47</v>
      </c>
    </row>
    <row r="12" spans="1:11">
      <c r="A12" t="s">
        <v>17</v>
      </c>
      <c r="E12" s="6">
        <f>SUM(E6:E11)</f>
        <v>5653683</v>
      </c>
      <c r="G12" s="56" t="s">
        <v>98</v>
      </c>
      <c r="H12" s="56"/>
      <c r="I12" s="56"/>
      <c r="J12" s="56"/>
      <c r="K12" s="56"/>
    </row>
    <row r="13" spans="1:11">
      <c r="G13" s="56" t="s">
        <v>99</v>
      </c>
      <c r="H13" s="56"/>
      <c r="I13" s="56"/>
      <c r="J13" s="56"/>
      <c r="K13" s="56"/>
    </row>
    <row r="15" spans="1:11">
      <c r="A15" s="71" t="s">
        <v>151</v>
      </c>
      <c r="B15" s="72"/>
      <c r="C15" s="72"/>
      <c r="D15" s="72"/>
      <c r="E15" s="73">
        <v>5664573</v>
      </c>
      <c r="F15" s="72"/>
      <c r="G15" s="74" t="s">
        <v>149</v>
      </c>
      <c r="H15" s="72"/>
      <c r="I15" s="72"/>
      <c r="J15" s="72"/>
      <c r="K15" s="75"/>
    </row>
    <row r="16" spans="1:11">
      <c r="A16" s="76"/>
      <c r="B16" s="77"/>
      <c r="C16" s="77"/>
      <c r="D16" s="77"/>
      <c r="E16" s="78">
        <v>-10890</v>
      </c>
      <c r="F16" s="77"/>
      <c r="G16" s="77" t="s">
        <v>146</v>
      </c>
      <c r="H16" s="77"/>
      <c r="I16" s="77"/>
      <c r="J16" s="77"/>
      <c r="K16" s="79"/>
    </row>
    <row r="17" spans="1:11">
      <c r="A17" s="76"/>
      <c r="B17" s="77"/>
      <c r="C17" s="77"/>
      <c r="D17" s="77"/>
      <c r="E17" s="77"/>
      <c r="F17" s="77"/>
      <c r="G17" s="77" t="s">
        <v>147</v>
      </c>
      <c r="H17" s="77"/>
      <c r="I17" s="77"/>
      <c r="J17" s="77"/>
      <c r="K17" s="79"/>
    </row>
    <row r="18" spans="1:11">
      <c r="A18" s="76"/>
      <c r="B18" s="77"/>
      <c r="C18" s="77"/>
      <c r="D18" s="77"/>
      <c r="E18" s="77"/>
      <c r="F18" s="77"/>
      <c r="G18" s="77" t="s">
        <v>148</v>
      </c>
      <c r="H18" s="77"/>
      <c r="I18" s="77"/>
      <c r="J18" s="77"/>
      <c r="K18" s="79"/>
    </row>
    <row r="19" spans="1:11">
      <c r="A19" s="80"/>
      <c r="B19" s="81"/>
      <c r="C19" s="81"/>
      <c r="D19" s="81"/>
      <c r="E19" s="84">
        <f>SUM(E15:E18)</f>
        <v>5653683</v>
      </c>
      <c r="F19" s="81"/>
      <c r="G19" s="82" t="s">
        <v>150</v>
      </c>
      <c r="H19" s="81"/>
      <c r="I19" s="81"/>
      <c r="J19" s="81"/>
      <c r="K19" s="83"/>
    </row>
    <row r="22" spans="1:11" ht="20.25">
      <c r="A22" s="18" t="s">
        <v>61</v>
      </c>
      <c r="C22" s="19"/>
    </row>
    <row r="23" spans="1:11" ht="15.75">
      <c r="A23" s="18"/>
      <c r="C23" s="19"/>
    </row>
    <row r="24" spans="1:11" ht="15.75">
      <c r="A24" s="20"/>
      <c r="B24" t="s">
        <v>85</v>
      </c>
    </row>
    <row r="25" spans="1:11">
      <c r="B25" t="s">
        <v>86</v>
      </c>
      <c r="H25" s="4" t="s">
        <v>145</v>
      </c>
    </row>
    <row r="28" spans="1:11">
      <c r="G28" s="69"/>
    </row>
    <row r="29" spans="1:11">
      <c r="G29" s="69"/>
    </row>
    <row r="30" spans="1:11">
      <c r="G30" s="70"/>
    </row>
    <row r="31" spans="1:11">
      <c r="G31" s="69"/>
    </row>
  </sheetData>
  <mergeCells count="3">
    <mergeCell ref="A2:E2"/>
    <mergeCell ref="A3:E3"/>
    <mergeCell ref="A1:E1"/>
  </mergeCells>
  <pageMargins left="0.7" right="0.45" top="0.75" bottom="0.75" header="0.3" footer="0.3"/>
  <pageSetup scale="86" orientation="portrait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L20" sqref="L20"/>
    </sheetView>
  </sheetViews>
  <sheetFormatPr defaultRowHeight="15"/>
  <cols>
    <col min="1" max="1" width="49.140625" customWidth="1"/>
    <col min="2" max="2" width="4.85546875" customWidth="1"/>
    <col min="3" max="3" width="13.140625" customWidth="1"/>
    <col min="4" max="4" width="2.7109375" customWidth="1"/>
  </cols>
  <sheetData>
    <row r="1" spans="1:9">
      <c r="A1" s="94" t="str">
        <f>Divisor!A1</f>
        <v>DIXIE ELECTRIC MEMBERSHIP CORPORATION</v>
      </c>
      <c r="B1" s="94"/>
      <c r="C1" s="94"/>
      <c r="D1" s="94"/>
      <c r="E1" s="94"/>
    </row>
    <row r="2" spans="1:9">
      <c r="A2" s="94">
        <f>Divisor!A2</f>
        <v>43100</v>
      </c>
      <c r="B2" s="94"/>
      <c r="C2" s="94"/>
      <c r="D2" s="94"/>
      <c r="E2" s="94"/>
    </row>
    <row r="3" spans="1:9" ht="20.25">
      <c r="A3" s="15"/>
      <c r="B3" s="15"/>
      <c r="C3" s="15"/>
    </row>
    <row r="4" spans="1:9" ht="20.25">
      <c r="A4" s="15" t="s">
        <v>104</v>
      </c>
      <c r="B4" s="15"/>
      <c r="C4" s="15"/>
    </row>
    <row r="5" spans="1:9" ht="20.25">
      <c r="A5" s="15"/>
      <c r="B5" s="15"/>
      <c r="C5" s="15"/>
    </row>
    <row r="6" spans="1:9">
      <c r="A6" s="5" t="s">
        <v>81</v>
      </c>
      <c r="C6" s="5" t="s">
        <v>76</v>
      </c>
    </row>
    <row r="7" spans="1:9">
      <c r="A7" s="3" t="s">
        <v>138</v>
      </c>
      <c r="C7" s="60" t="s">
        <v>139</v>
      </c>
    </row>
    <row r="8" spans="1:9">
      <c r="A8" s="3" t="s">
        <v>144</v>
      </c>
      <c r="C8" s="60">
        <f>74774881-34592778</f>
        <v>40182103</v>
      </c>
    </row>
    <row r="9" spans="1:9">
      <c r="A9" s="3" t="s">
        <v>105</v>
      </c>
      <c r="C9" s="61">
        <v>0</v>
      </c>
    </row>
    <row r="10" spans="1:9">
      <c r="A10" s="3" t="s">
        <v>105</v>
      </c>
      <c r="C10" s="61">
        <v>0</v>
      </c>
    </row>
    <row r="11" spans="1:9">
      <c r="A11" s="3" t="s">
        <v>105</v>
      </c>
      <c r="C11" s="16">
        <v>0</v>
      </c>
    </row>
    <row r="12" spans="1:9">
      <c r="A12" s="3" t="s">
        <v>105</v>
      </c>
      <c r="C12" s="12">
        <v>0</v>
      </c>
    </row>
    <row r="13" spans="1:9">
      <c r="A13" t="s">
        <v>17</v>
      </c>
      <c r="C13" s="64">
        <f>SUM(C7:C12)</f>
        <v>40182103</v>
      </c>
      <c r="E13" s="56" t="s">
        <v>106</v>
      </c>
      <c r="F13" s="56"/>
      <c r="G13" s="56"/>
      <c r="H13" s="56"/>
      <c r="I13" s="56"/>
    </row>
    <row r="14" spans="1:9">
      <c r="E14" s="56"/>
      <c r="F14" s="56"/>
      <c r="G14" s="56"/>
      <c r="H14" s="56"/>
      <c r="I14" s="56"/>
    </row>
    <row r="15" spans="1:9">
      <c r="E15" s="56"/>
      <c r="F15" s="56"/>
      <c r="G15" s="56"/>
      <c r="H15" s="56"/>
      <c r="I15" s="56"/>
    </row>
    <row r="17" spans="1:4">
      <c r="A17" t="s">
        <v>121</v>
      </c>
    </row>
    <row r="18" spans="1:4">
      <c r="A18" s="3" t="s">
        <v>122</v>
      </c>
    </row>
    <row r="19" spans="1:4">
      <c r="A19" s="3"/>
    </row>
    <row r="20" spans="1:4">
      <c r="A20" s="3" t="s">
        <v>123</v>
      </c>
    </row>
    <row r="21" spans="1:4">
      <c r="A21" s="3" t="s">
        <v>117</v>
      </c>
    </row>
    <row r="22" spans="1:4">
      <c r="A22" s="3" t="s">
        <v>118</v>
      </c>
    </row>
    <row r="23" spans="1:4">
      <c r="A23" s="3"/>
    </row>
    <row r="24" spans="1:4">
      <c r="A24" s="3" t="s">
        <v>124</v>
      </c>
    </row>
    <row r="25" spans="1:4">
      <c r="A25" s="3" t="s">
        <v>119</v>
      </c>
    </row>
    <row r="26" spans="1:4">
      <c r="A26" s="3" t="s">
        <v>120</v>
      </c>
    </row>
    <row r="27" spans="1:4">
      <c r="A27" s="63"/>
    </row>
    <row r="28" spans="1:4">
      <c r="A28" s="67" t="s">
        <v>126</v>
      </c>
      <c r="C28" s="4"/>
      <c r="D28" s="4"/>
    </row>
    <row r="29" spans="1:4">
      <c r="A29" s="67" t="s">
        <v>127</v>
      </c>
    </row>
  </sheetData>
  <mergeCells count="2">
    <mergeCell ref="A1:E1"/>
    <mergeCell ref="A2:E2"/>
  </mergeCells>
  <pageMargins left="0.7" right="0.45" top="0.75" bottom="0.75" header="0.3" footer="0.3"/>
  <pageSetup scale="97" orientation="portrait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L22" sqref="L22"/>
    </sheetView>
  </sheetViews>
  <sheetFormatPr defaultRowHeight="15"/>
  <cols>
    <col min="1" max="1" width="44" customWidth="1"/>
    <col min="2" max="2" width="4.85546875" customWidth="1"/>
    <col min="3" max="3" width="11.42578125" customWidth="1"/>
    <col min="4" max="4" width="2.7109375" customWidth="1"/>
  </cols>
  <sheetData>
    <row r="1" spans="1:9">
      <c r="A1" s="94" t="str">
        <f>Divisor!A1</f>
        <v>DIXIE ELECTRIC MEMBERSHIP CORPORATION</v>
      </c>
      <c r="B1" s="94"/>
      <c r="C1" s="94"/>
      <c r="D1" s="94"/>
      <c r="E1" s="94"/>
    </row>
    <row r="2" spans="1:9">
      <c r="A2" s="94">
        <f>Divisor!A2</f>
        <v>43100</v>
      </c>
      <c r="B2" s="94"/>
      <c r="C2" s="94"/>
      <c r="D2" s="94"/>
      <c r="E2" s="94"/>
    </row>
    <row r="3" spans="1:9" ht="20.25">
      <c r="A3" s="15"/>
      <c r="B3" s="15"/>
      <c r="C3" s="15"/>
    </row>
    <row r="4" spans="1:9" ht="20.25">
      <c r="A4" s="15" t="s">
        <v>107</v>
      </c>
      <c r="B4" s="15"/>
      <c r="C4" s="15"/>
    </row>
    <row r="5" spans="1:9" ht="20.25">
      <c r="A5" s="15"/>
      <c r="B5" s="15"/>
      <c r="C5" s="15"/>
    </row>
    <row r="6" spans="1:9">
      <c r="A6" s="5" t="s">
        <v>81</v>
      </c>
      <c r="C6" s="5" t="s">
        <v>110</v>
      </c>
    </row>
    <row r="7" spans="1:9">
      <c r="A7" s="3" t="s">
        <v>105</v>
      </c>
      <c r="C7" s="60">
        <v>0</v>
      </c>
    </row>
    <row r="8" spans="1:9">
      <c r="A8" s="3" t="s">
        <v>105</v>
      </c>
      <c r="C8" s="61">
        <v>0</v>
      </c>
    </row>
    <row r="9" spans="1:9">
      <c r="A9" s="3" t="s">
        <v>105</v>
      </c>
      <c r="C9" s="61">
        <v>0</v>
      </c>
    </row>
    <row r="10" spans="1:9">
      <c r="A10" s="3" t="s">
        <v>105</v>
      </c>
      <c r="C10" s="61">
        <v>0</v>
      </c>
    </row>
    <row r="11" spans="1:9">
      <c r="A11" s="3" t="s">
        <v>105</v>
      </c>
      <c r="C11" s="16">
        <v>0</v>
      </c>
    </row>
    <row r="12" spans="1:9">
      <c r="A12" s="3" t="s">
        <v>105</v>
      </c>
      <c r="C12" s="12">
        <v>0</v>
      </c>
    </row>
    <row r="13" spans="1:9">
      <c r="A13" t="s">
        <v>17</v>
      </c>
      <c r="C13" s="64">
        <f>SUM(C7:C12)</f>
        <v>0</v>
      </c>
      <c r="E13" s="56" t="s">
        <v>108</v>
      </c>
      <c r="F13" s="56"/>
      <c r="G13" s="56"/>
      <c r="H13" s="56"/>
      <c r="I13" s="56"/>
    </row>
    <row r="14" spans="1:9">
      <c r="E14" s="56"/>
      <c r="F14" s="56"/>
      <c r="G14" s="56"/>
      <c r="H14" s="56"/>
      <c r="I14" s="56"/>
    </row>
    <row r="16" spans="1:9">
      <c r="A16" t="s">
        <v>111</v>
      </c>
    </row>
    <row r="17" spans="1:4">
      <c r="A17" s="3" t="s">
        <v>113</v>
      </c>
    </row>
    <row r="18" spans="1:4">
      <c r="A18" s="3" t="s">
        <v>112</v>
      </c>
    </row>
    <row r="19" spans="1:4" ht="15.75">
      <c r="A19" s="62" t="s">
        <v>109</v>
      </c>
    </row>
    <row r="20" spans="1:4" ht="15.75">
      <c r="A20" s="18"/>
    </row>
    <row r="21" spans="1:4">
      <c r="A21" s="67" t="s">
        <v>140</v>
      </c>
      <c r="C21" s="4"/>
      <c r="D21" s="4"/>
    </row>
    <row r="22" spans="1:4">
      <c r="A22" s="67" t="s">
        <v>125</v>
      </c>
    </row>
  </sheetData>
  <mergeCells count="2">
    <mergeCell ref="A1:E1"/>
    <mergeCell ref="A2:E2"/>
  </mergeCells>
  <pageMargins left="0.7" right="0.45" top="0.75" bottom="0.75" header="0.3" footer="0.3"/>
  <pageSetup scale="80" orientation="portrait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workbookViewId="0">
      <selection activeCell="A24" sqref="A24"/>
    </sheetView>
  </sheetViews>
  <sheetFormatPr defaultRowHeight="15"/>
  <cols>
    <col min="1" max="1" width="17.140625" customWidth="1"/>
    <col min="2" max="2" width="16.85546875" customWidth="1"/>
    <col min="6" max="6" width="33.5703125" customWidth="1"/>
  </cols>
  <sheetData>
    <row r="1" spans="1:5">
      <c r="A1" s="94" t="str">
        <f>Divisor!A1</f>
        <v>DIXIE ELECTRIC MEMBERSHIP CORPORATION</v>
      </c>
      <c r="B1" s="94"/>
      <c r="C1" s="94"/>
      <c r="D1" s="94"/>
      <c r="E1" s="94"/>
    </row>
    <row r="2" spans="1:5">
      <c r="A2" s="94">
        <f>Divisor!A2</f>
        <v>43100</v>
      </c>
      <c r="B2" s="94"/>
      <c r="C2" s="94"/>
      <c r="D2" s="94"/>
      <c r="E2" s="94"/>
    </row>
    <row r="3" spans="1:5" ht="20.25">
      <c r="A3" s="15"/>
      <c r="B3" s="15"/>
      <c r="C3" s="15"/>
      <c r="D3" s="15"/>
      <c r="E3" s="15"/>
    </row>
    <row r="4" spans="1:5" ht="20.25">
      <c r="A4" s="15" t="s">
        <v>73</v>
      </c>
      <c r="B4" s="15"/>
      <c r="C4" s="15"/>
      <c r="D4" s="15"/>
      <c r="E4" s="15"/>
    </row>
    <row r="7" spans="1:5">
      <c r="A7" t="s">
        <v>22</v>
      </c>
      <c r="B7" s="89">
        <v>0</v>
      </c>
      <c r="D7" t="s">
        <v>32</v>
      </c>
    </row>
    <row r="8" spans="1:5">
      <c r="A8" t="s">
        <v>30</v>
      </c>
      <c r="B8" s="90">
        <v>274784</v>
      </c>
      <c r="D8" t="s">
        <v>33</v>
      </c>
    </row>
    <row r="9" spans="1:5">
      <c r="A9" t="s">
        <v>31</v>
      </c>
      <c r="B9" s="90">
        <f>3109755+3930868</f>
        <v>7040623</v>
      </c>
      <c r="D9" t="s">
        <v>34</v>
      </c>
    </row>
    <row r="10" spans="1:5" ht="17.25">
      <c r="A10" t="s">
        <v>64</v>
      </c>
      <c r="B10" s="91">
        <f>1809222</f>
        <v>1809222</v>
      </c>
      <c r="D10" t="s">
        <v>35</v>
      </c>
    </row>
    <row r="11" spans="1:5">
      <c r="A11" t="s">
        <v>101</v>
      </c>
      <c r="B11" s="6">
        <f>SUM(B7:B10)</f>
        <v>9124629</v>
      </c>
    </row>
    <row r="12" spans="1:5" ht="17.25">
      <c r="A12" t="s">
        <v>102</v>
      </c>
      <c r="B12" s="8">
        <v>1753764</v>
      </c>
      <c r="D12" t="s">
        <v>103</v>
      </c>
    </row>
    <row r="13" spans="1:5">
      <c r="A13" t="s">
        <v>17</v>
      </c>
      <c r="B13" s="6">
        <f>SUM(B11:B12)</f>
        <v>10878393</v>
      </c>
      <c r="D13" t="s">
        <v>163</v>
      </c>
    </row>
    <row r="14" spans="1:5">
      <c r="D14" t="s">
        <v>100</v>
      </c>
    </row>
    <row r="16" spans="1:5">
      <c r="A16" t="s">
        <v>141</v>
      </c>
    </row>
    <row r="17" spans="1:9">
      <c r="A17" t="s">
        <v>142</v>
      </c>
    </row>
    <row r="18" spans="1:9">
      <c r="A18" t="s">
        <v>143</v>
      </c>
    </row>
    <row r="19" spans="1:9">
      <c r="A19" s="3" t="s">
        <v>139</v>
      </c>
    </row>
    <row r="20" spans="1:9">
      <c r="A20" s="21"/>
    </row>
    <row r="21" spans="1:9">
      <c r="A21" t="s">
        <v>62</v>
      </c>
    </row>
    <row r="22" spans="1:9">
      <c r="A22" s="22" t="s">
        <v>63</v>
      </c>
    </row>
    <row r="23" spans="1:9">
      <c r="A23" t="s">
        <v>167</v>
      </c>
    </row>
    <row r="25" spans="1:9">
      <c r="C25" s="77"/>
      <c r="D25" t="s">
        <v>162</v>
      </c>
      <c r="E25" t="s">
        <v>162</v>
      </c>
    </row>
    <row r="26" spans="1:9" ht="15.75" thickBot="1">
      <c r="B26" s="85"/>
      <c r="C26" s="87" t="s">
        <v>161</v>
      </c>
      <c r="D26" s="87">
        <v>2016</v>
      </c>
      <c r="E26" s="87">
        <v>2017</v>
      </c>
      <c r="F26" s="87" t="s">
        <v>65</v>
      </c>
      <c r="G26" s="85"/>
      <c r="H26" s="88"/>
      <c r="I26" s="85"/>
    </row>
    <row r="27" spans="1:9">
      <c r="C27" s="85">
        <v>560</v>
      </c>
      <c r="D27" s="69">
        <v>1405.6814400000001</v>
      </c>
      <c r="E27" s="69">
        <v>74731</v>
      </c>
      <c r="F27" t="s">
        <v>152</v>
      </c>
      <c r="G27" s="85"/>
      <c r="H27" s="88"/>
      <c r="I27" s="85"/>
    </row>
    <row r="28" spans="1:9">
      <c r="C28" s="85">
        <v>562.1</v>
      </c>
      <c r="D28" s="69">
        <v>0</v>
      </c>
      <c r="E28" s="69">
        <v>879</v>
      </c>
      <c r="F28" t="s">
        <v>164</v>
      </c>
      <c r="G28" s="85"/>
      <c r="H28" s="88"/>
      <c r="I28" s="85"/>
    </row>
    <row r="29" spans="1:9">
      <c r="C29" s="85">
        <v>562.20000000000005</v>
      </c>
      <c r="D29" s="69">
        <v>4041.0267599999997</v>
      </c>
      <c r="E29" s="69">
        <v>101364</v>
      </c>
      <c r="F29" t="s">
        <v>153</v>
      </c>
      <c r="G29" s="86"/>
      <c r="I29" s="85"/>
    </row>
    <row r="30" spans="1:9">
      <c r="C30" s="85">
        <v>563.1</v>
      </c>
      <c r="D30" s="69">
        <v>802.15715999999998</v>
      </c>
      <c r="E30" s="69">
        <v>11136</v>
      </c>
      <c r="F30" t="s">
        <v>154</v>
      </c>
      <c r="G30" s="86"/>
      <c r="I30" s="85"/>
    </row>
    <row r="31" spans="1:9">
      <c r="C31" s="85">
        <v>568</v>
      </c>
      <c r="D31" s="69">
        <v>0</v>
      </c>
      <c r="E31" s="69">
        <v>78730</v>
      </c>
      <c r="F31" t="s">
        <v>165</v>
      </c>
      <c r="G31" s="86"/>
      <c r="I31" s="85"/>
    </row>
    <row r="32" spans="1:9">
      <c r="C32" s="85">
        <v>570</v>
      </c>
      <c r="D32" s="69">
        <v>347.20859999999999</v>
      </c>
      <c r="E32" s="69">
        <v>2760</v>
      </c>
      <c r="F32" t="s">
        <v>155</v>
      </c>
      <c r="G32" s="86"/>
      <c r="I32" s="85"/>
    </row>
    <row r="33" spans="1:9">
      <c r="C33" s="85">
        <v>571.1</v>
      </c>
      <c r="D33" s="69">
        <v>6160.5099600000003</v>
      </c>
      <c r="E33" s="69">
        <v>691</v>
      </c>
      <c r="F33" t="s">
        <v>156</v>
      </c>
      <c r="G33" s="86"/>
      <c r="I33" s="85"/>
    </row>
    <row r="34" spans="1:9">
      <c r="C34" s="85">
        <v>571.20000000000005</v>
      </c>
      <c r="D34" s="69">
        <v>393.05400000000003</v>
      </c>
      <c r="E34" s="69">
        <v>2587</v>
      </c>
      <c r="F34" t="s">
        <v>157</v>
      </c>
      <c r="G34" s="86"/>
      <c r="I34" s="85"/>
    </row>
    <row r="35" spans="1:9">
      <c r="C35" s="85">
        <v>571.29999999999995</v>
      </c>
      <c r="D35" s="69">
        <v>654</v>
      </c>
      <c r="E35" s="69">
        <v>1906</v>
      </c>
      <c r="F35" t="s">
        <v>158</v>
      </c>
      <c r="I35" s="85"/>
    </row>
    <row r="36" spans="1:9">
      <c r="B36" s="85"/>
      <c r="D36" s="69" t="s">
        <v>159</v>
      </c>
      <c r="E36" s="69" t="s">
        <v>159</v>
      </c>
      <c r="I36" s="85"/>
    </row>
    <row r="37" spans="1:9">
      <c r="C37" t="s">
        <v>160</v>
      </c>
      <c r="D37" s="69">
        <f>SUM(D27:D35)</f>
        <v>13803.637920000001</v>
      </c>
      <c r="E37" s="69">
        <f>SUM(E27:E35)</f>
        <v>274784</v>
      </c>
      <c r="I37" s="85"/>
    </row>
    <row r="38" spans="1:9">
      <c r="I38" s="85"/>
    </row>
    <row r="39" spans="1:9">
      <c r="A39" t="s">
        <v>166</v>
      </c>
      <c r="I39" s="85"/>
    </row>
    <row r="40" spans="1:9">
      <c r="I40" s="85"/>
    </row>
    <row r="41" spans="1:9">
      <c r="I41" s="85"/>
    </row>
    <row r="42" spans="1:9">
      <c r="I42" s="85"/>
    </row>
  </sheetData>
  <mergeCells count="2">
    <mergeCell ref="A1:E1"/>
    <mergeCell ref="A2:E2"/>
  </mergeCells>
  <pageMargins left="0.7" right="0.7" top="0.75" bottom="0.75" header="0.3" footer="0.3"/>
  <pageSetup scale="86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Divisor</vt:lpstr>
      <vt:lpstr>Land for future use</vt:lpstr>
      <vt:lpstr>Materials and Supplies</vt:lpstr>
      <vt:lpstr>FERC Fees</vt:lpstr>
      <vt:lpstr>Attach O, pg 3, ln 5</vt:lpstr>
      <vt:lpstr>Taxes other than inc tax</vt:lpstr>
      <vt:lpstr>Trans Plt Excl from ISO Rates</vt:lpstr>
      <vt:lpstr>Trans Plt Incl in Ancil Serv</vt:lpstr>
      <vt:lpstr>Wages &amp; Salaries</vt:lpstr>
      <vt:lpstr>Trans Rev</vt:lpstr>
      <vt:lpstr>'Wages &amp; Salaries'!Print_Area</vt:lpstr>
    </vt:vector>
  </TitlesOfParts>
  <Company>Midwest 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cbrewster</dc:creator>
  <cp:lastModifiedBy>Mike Johnson</cp:lastModifiedBy>
  <cp:lastPrinted>2018-04-12T14:35:24Z</cp:lastPrinted>
  <dcterms:created xsi:type="dcterms:W3CDTF">2010-05-17T17:08:00Z</dcterms:created>
  <dcterms:modified xsi:type="dcterms:W3CDTF">2018-04-13T12:26:34Z</dcterms:modified>
</cp:coreProperties>
</file>