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4"/>
  </bookViews>
  <sheets>
    <sheet name="FA550" sheetId="1" r:id="rId1"/>
    <sheet name="Dep550" sheetId="2" r:id="rId2"/>
    <sheet name="BookValue550" sheetId="3" r:id="rId3"/>
    <sheet name="FA551" sheetId="4" r:id="rId4"/>
    <sheet name="Dep551" sheetId="5" r:id="rId5"/>
    <sheet name="BookValue551" sheetId="6" r:id="rId6"/>
  </sheets>
  <definedNames/>
  <calcPr fullCalcOnLoad="1"/>
</workbook>
</file>

<file path=xl/sharedStrings.xml><?xml version="1.0" encoding="utf-8"?>
<sst xmlns="http://schemas.openxmlformats.org/spreadsheetml/2006/main" count="480" uniqueCount="126">
  <si>
    <t>City of Columbia</t>
  </si>
  <si>
    <t>Fund 550</t>
  </si>
  <si>
    <t>Fund 551</t>
  </si>
  <si>
    <t>Summary of PP&amp;E Transactions by FERC Code</t>
  </si>
  <si>
    <t xml:space="preserve"> </t>
  </si>
  <si>
    <t>Accumulated Depreciation Breakdown</t>
  </si>
  <si>
    <t>FERC</t>
  </si>
  <si>
    <t>Code</t>
  </si>
  <si>
    <t>Balance as</t>
  </si>
  <si>
    <t>Additions</t>
  </si>
  <si>
    <t>Retirements</t>
  </si>
  <si>
    <t>Description</t>
  </si>
  <si>
    <t>Source of Supply Plant:</t>
  </si>
  <si>
    <t>Land and land rights</t>
  </si>
  <si>
    <t>Structure improvements</t>
  </si>
  <si>
    <t>Reservoirs</t>
  </si>
  <si>
    <t>Wells and springs</t>
  </si>
  <si>
    <t>Supply mains</t>
  </si>
  <si>
    <t>Total</t>
  </si>
  <si>
    <t>Pumping Plant:</t>
  </si>
  <si>
    <t>Electric pumping equipment</t>
  </si>
  <si>
    <t>Water Treatment Plant:</t>
  </si>
  <si>
    <t>Water treatment equipment</t>
  </si>
  <si>
    <t>Transmission-distribution Plant:</t>
  </si>
  <si>
    <t>Mains</t>
  </si>
  <si>
    <t>Services</t>
  </si>
  <si>
    <t>Meters</t>
  </si>
  <si>
    <t>Hydrants</t>
  </si>
  <si>
    <t>General Plant:</t>
  </si>
  <si>
    <t>Office furniture and equipment</t>
  </si>
  <si>
    <t>Transportation equipment</t>
  </si>
  <si>
    <t>Stores equipment</t>
  </si>
  <si>
    <t>Tools, Shop, Garage Equipment</t>
  </si>
  <si>
    <t>Laboratory Equipment</t>
  </si>
  <si>
    <t>Power-operated equipment</t>
  </si>
  <si>
    <t>Communication equipment</t>
  </si>
  <si>
    <t>TOTAL WATER</t>
  </si>
  <si>
    <t>Depreciation</t>
  </si>
  <si>
    <t>Expense</t>
  </si>
  <si>
    <t>&amp; Write-Offs</t>
  </si>
  <si>
    <t>310</t>
  </si>
  <si>
    <t>311</t>
  </si>
  <si>
    <t>312</t>
  </si>
  <si>
    <t>314</t>
  </si>
  <si>
    <t>316</t>
  </si>
  <si>
    <t>340</t>
  </si>
  <si>
    <t>341</t>
  </si>
  <si>
    <t>342</t>
  </si>
  <si>
    <t>343</t>
  </si>
  <si>
    <t>345</t>
  </si>
  <si>
    <t>346</t>
  </si>
  <si>
    <t>390</t>
  </si>
  <si>
    <t>391</t>
  </si>
  <si>
    <t>392</t>
  </si>
  <si>
    <t>393</t>
  </si>
  <si>
    <t>394</t>
  </si>
  <si>
    <t>395</t>
  </si>
  <si>
    <t>396</t>
  </si>
  <si>
    <t>397</t>
  </si>
  <si>
    <t>Production:</t>
  </si>
  <si>
    <t>Land</t>
  </si>
  <si>
    <t xml:space="preserve">Structures </t>
  </si>
  <si>
    <t>Boiler plant equipment</t>
  </si>
  <si>
    <t>313</t>
  </si>
  <si>
    <t>Engine-driven generators</t>
  </si>
  <si>
    <t>Turbo-generator units</t>
  </si>
  <si>
    <t>315</t>
  </si>
  <si>
    <t>Accessory electric equipment</t>
  </si>
  <si>
    <t>Misc. power plant equipment</t>
  </si>
  <si>
    <t xml:space="preserve">  Total</t>
  </si>
  <si>
    <t>Other production plant:</t>
  </si>
  <si>
    <t>Fuel holders accessories</t>
  </si>
  <si>
    <t>Prime mover</t>
  </si>
  <si>
    <t>344</t>
  </si>
  <si>
    <t>Generators</t>
  </si>
  <si>
    <t>Miscellaneous equipment</t>
  </si>
  <si>
    <t>Transmission plant:</t>
  </si>
  <si>
    <t>350</t>
  </si>
  <si>
    <t>351</t>
  </si>
  <si>
    <t>Clearing land and right-of-way</t>
  </si>
  <si>
    <t>352</t>
  </si>
  <si>
    <t>Structures and improvements</t>
  </si>
  <si>
    <t>353</t>
  </si>
  <si>
    <t>Station equipment</t>
  </si>
  <si>
    <t>354</t>
  </si>
  <si>
    <t>Towers, fixtures</t>
  </si>
  <si>
    <t>355</t>
  </si>
  <si>
    <t>Poles and fixtures</t>
  </si>
  <si>
    <t>356</t>
  </si>
  <si>
    <t>Overhead conductors</t>
  </si>
  <si>
    <t>357</t>
  </si>
  <si>
    <t>Underground conduit</t>
  </si>
  <si>
    <t>358</t>
  </si>
  <si>
    <t>Underground conductors</t>
  </si>
  <si>
    <t>Distribution plant:</t>
  </si>
  <si>
    <t>360</t>
  </si>
  <si>
    <t>361</t>
  </si>
  <si>
    <t>Structures</t>
  </si>
  <si>
    <t>362</t>
  </si>
  <si>
    <t>364</t>
  </si>
  <si>
    <t>Poles, tower, fixtures</t>
  </si>
  <si>
    <t>365</t>
  </si>
  <si>
    <t>366</t>
  </si>
  <si>
    <t>367</t>
  </si>
  <si>
    <t>368</t>
  </si>
  <si>
    <t>Transformers</t>
  </si>
  <si>
    <t>369</t>
  </si>
  <si>
    <t>370</t>
  </si>
  <si>
    <t>371</t>
  </si>
  <si>
    <t>Installations-customers' premises</t>
  </si>
  <si>
    <t>373</t>
  </si>
  <si>
    <t>Street lighting &amp; signal system</t>
  </si>
  <si>
    <t>General plant:</t>
  </si>
  <si>
    <t>Structures &amp; improvements</t>
  </si>
  <si>
    <t>Office equipment</t>
  </si>
  <si>
    <t>Shop equipment</t>
  </si>
  <si>
    <t>Laboratory equipment</t>
  </si>
  <si>
    <t>TOTAL ELECTRIC</t>
  </si>
  <si>
    <t>Total PP&amp;E</t>
  </si>
  <si>
    <t>Accumulated</t>
  </si>
  <si>
    <t>Book Value as</t>
  </si>
  <si>
    <t>Book Value</t>
  </si>
  <si>
    <t>Depreciation as</t>
  </si>
  <si>
    <t>For the Year Ended September 30, 2015</t>
  </si>
  <si>
    <t>of 10/1/14</t>
  </si>
  <si>
    <t>of 9/30/15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</si>
</sst>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="120" zoomScaleNormal="120" zoomScalePageLayoutView="0" workbookViewId="0" topLeftCell="A1">
      <selection activeCell="M27" sqref="M27"/>
    </sheetView>
  </sheetViews>
  <sheetFormatPr defaultColWidth="9.33203125" defaultRowHeight="12.75"/>
  <cols>
    <col min="2" max="2" width="29" style="0" customWidth="1"/>
    <col min="3" max="3" width="16.5" style="0" customWidth="1"/>
    <col min="4" max="4" width="15.66015625" style="0" customWidth="1"/>
    <col min="5" max="5" width="13.83203125" style="0" customWidth="1"/>
    <col min="6" max="6" width="16.66015625" style="0" customWidth="1"/>
    <col min="7" max="7" width="4.5" style="0" customWidth="1"/>
    <col min="8" max="8" width="11.16015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3</v>
      </c>
    </row>
    <row r="4" ht="12.75">
      <c r="A4" s="1" t="s">
        <v>123</v>
      </c>
    </row>
    <row r="7" spans="1:6" ht="13.5">
      <c r="A7" s="2" t="s">
        <v>6</v>
      </c>
      <c r="B7" s="2"/>
      <c r="C7" s="2" t="s">
        <v>8</v>
      </c>
      <c r="D7" s="2"/>
      <c r="E7" s="2"/>
      <c r="F7" s="2" t="s">
        <v>8</v>
      </c>
    </row>
    <row r="8" spans="1:6" ht="13.5">
      <c r="A8" s="2" t="s">
        <v>7</v>
      </c>
      <c r="B8" s="2" t="s">
        <v>11</v>
      </c>
      <c r="C8" s="3" t="s">
        <v>124</v>
      </c>
      <c r="D8" s="2" t="s">
        <v>9</v>
      </c>
      <c r="E8" s="2" t="s">
        <v>10</v>
      </c>
      <c r="F8" s="2" t="s">
        <v>125</v>
      </c>
    </row>
    <row r="9" spans="1:6" ht="13.5">
      <c r="A9" s="2"/>
      <c r="B9" s="2"/>
      <c r="C9" s="3"/>
      <c r="D9" s="2"/>
      <c r="E9" s="2"/>
      <c r="F9" s="2"/>
    </row>
    <row r="10" spans="2:3" ht="12.75">
      <c r="B10" t="s">
        <v>12</v>
      </c>
      <c r="C10" s="5"/>
    </row>
    <row r="11" spans="1:8" ht="12.75">
      <c r="A11" s="4">
        <v>310</v>
      </c>
      <c r="B11" t="s">
        <v>13</v>
      </c>
      <c r="C11" s="5">
        <v>133837.43</v>
      </c>
      <c r="D11" s="5">
        <v>0</v>
      </c>
      <c r="E11" s="5">
        <v>0</v>
      </c>
      <c r="F11" s="5">
        <f>SUM(C11:E11)</f>
        <v>133837.43</v>
      </c>
      <c r="G11" s="10"/>
      <c r="H11" s="5"/>
    </row>
    <row r="12" spans="1:8" ht="12.75">
      <c r="A12" s="4">
        <v>311</v>
      </c>
      <c r="B12" t="s">
        <v>14</v>
      </c>
      <c r="C12" s="5">
        <v>3279588.37</v>
      </c>
      <c r="D12" s="5">
        <v>16298.8</v>
      </c>
      <c r="E12" s="5">
        <v>0</v>
      </c>
      <c r="F12" s="5">
        <f>SUM(C12:E12)</f>
        <v>3295887.17</v>
      </c>
      <c r="G12" s="10"/>
      <c r="H12" s="5"/>
    </row>
    <row r="13" spans="1:8" ht="12.75">
      <c r="A13" s="4">
        <v>312</v>
      </c>
      <c r="B13" t="s">
        <v>15</v>
      </c>
      <c r="C13" s="5">
        <v>1173351.31</v>
      </c>
      <c r="D13" s="5">
        <v>0</v>
      </c>
      <c r="E13" s="5">
        <v>0</v>
      </c>
      <c r="F13" s="5">
        <f>SUM(C13:E13)</f>
        <v>1173351.31</v>
      </c>
      <c r="G13" s="10"/>
      <c r="H13" s="5"/>
    </row>
    <row r="14" spans="1:8" ht="12.75">
      <c r="A14" s="4">
        <v>314</v>
      </c>
      <c r="B14" t="s">
        <v>16</v>
      </c>
      <c r="C14" s="5">
        <v>3536840.63</v>
      </c>
      <c r="D14" s="5">
        <v>10550.18</v>
      </c>
      <c r="E14" s="5">
        <v>-15136.2</v>
      </c>
      <c r="F14" s="5">
        <f>SUM(C14:E14)</f>
        <v>3532254.61</v>
      </c>
      <c r="G14" s="10"/>
      <c r="H14" s="5"/>
    </row>
    <row r="15" spans="1:8" ht="12.75">
      <c r="A15" s="4">
        <v>316</v>
      </c>
      <c r="B15" t="s">
        <v>17</v>
      </c>
      <c r="C15" s="6">
        <v>4380998.82</v>
      </c>
      <c r="D15" s="6">
        <v>0</v>
      </c>
      <c r="E15" s="6">
        <v>0</v>
      </c>
      <c r="F15" s="6">
        <f>SUM(C15:E15)</f>
        <v>4380998.82</v>
      </c>
      <c r="G15" s="10"/>
      <c r="H15" s="5"/>
    </row>
    <row r="16" spans="1:7" ht="12.75">
      <c r="A16" s="4"/>
      <c r="C16" s="5"/>
      <c r="D16" s="5"/>
      <c r="E16" s="5"/>
      <c r="F16" s="5"/>
      <c r="G16" s="10"/>
    </row>
    <row r="17" spans="1:7" ht="12.75">
      <c r="A17" s="4"/>
      <c r="B17" s="4" t="s">
        <v>18</v>
      </c>
      <c r="C17" s="6">
        <f>SUM(C11:C16)</f>
        <v>12504616.56</v>
      </c>
      <c r="D17" s="6">
        <f>SUM(D11:D16)</f>
        <v>26848.98</v>
      </c>
      <c r="E17" s="6">
        <f>SUM(E11:E16)</f>
        <v>-15136.2</v>
      </c>
      <c r="F17" s="6">
        <f>SUM(F11:F16)</f>
        <v>12516329.34</v>
      </c>
      <c r="G17" s="10"/>
    </row>
    <row r="18" spans="1:7" ht="12.75">
      <c r="A18" s="4"/>
      <c r="C18" s="5"/>
      <c r="D18" s="5"/>
      <c r="E18" s="5"/>
      <c r="F18" s="5"/>
      <c r="G18" s="10"/>
    </row>
    <row r="19" spans="1:7" ht="12.75">
      <c r="A19" s="4"/>
      <c r="B19" t="s">
        <v>19</v>
      </c>
      <c r="C19" s="5"/>
      <c r="D19" s="5"/>
      <c r="E19" s="5"/>
      <c r="F19" s="5"/>
      <c r="G19" s="10"/>
    </row>
    <row r="20" spans="1:7" ht="12.75">
      <c r="A20" s="4">
        <v>321</v>
      </c>
      <c r="B20" t="s">
        <v>14</v>
      </c>
      <c r="C20" s="5">
        <v>3405121.88</v>
      </c>
      <c r="D20" s="5">
        <v>0</v>
      </c>
      <c r="E20" s="5">
        <v>0</v>
      </c>
      <c r="F20" s="5">
        <f>SUM(C20:E20)</f>
        <v>3405121.88</v>
      </c>
      <c r="G20" s="10"/>
    </row>
    <row r="21" spans="1:7" ht="12.75">
      <c r="A21" s="4">
        <v>325</v>
      </c>
      <c r="B21" t="s">
        <v>20</v>
      </c>
      <c r="C21" s="6">
        <v>1470355.69</v>
      </c>
      <c r="D21" s="6">
        <v>0</v>
      </c>
      <c r="E21" s="6">
        <v>0</v>
      </c>
      <c r="F21" s="6">
        <f>SUM(C21:E21)</f>
        <v>1470355.69</v>
      </c>
      <c r="G21" s="10"/>
    </row>
    <row r="22" spans="1:7" ht="12.75">
      <c r="A22" s="4" t="s">
        <v>4</v>
      </c>
      <c r="C22" s="5"/>
      <c r="D22" s="5"/>
      <c r="E22" s="5"/>
      <c r="F22" s="5"/>
      <c r="G22" s="10"/>
    </row>
    <row r="23" spans="1:7" ht="12.75">
      <c r="A23" s="4" t="s">
        <v>4</v>
      </c>
      <c r="B23" s="4" t="s">
        <v>18</v>
      </c>
      <c r="C23" s="6">
        <f>SUM(C20:C22)</f>
        <v>4875477.57</v>
      </c>
      <c r="D23" s="6">
        <f>SUM(D20:D22)</f>
        <v>0</v>
      </c>
      <c r="E23" s="6">
        <f>SUM(E20:E22)</f>
        <v>0</v>
      </c>
      <c r="F23" s="6">
        <f>SUM(C23:E23)</f>
        <v>4875477.57</v>
      </c>
      <c r="G23" s="10"/>
    </row>
    <row r="24" spans="1:7" ht="12.75">
      <c r="A24" s="4" t="s">
        <v>4</v>
      </c>
      <c r="C24" s="5"/>
      <c r="D24" s="5"/>
      <c r="E24" s="5"/>
      <c r="F24" s="5"/>
      <c r="G24" s="10"/>
    </row>
    <row r="25" spans="1:7" ht="12.75">
      <c r="A25" s="4" t="s">
        <v>4</v>
      </c>
      <c r="B25" t="s">
        <v>21</v>
      </c>
      <c r="C25" s="5"/>
      <c r="D25" s="5"/>
      <c r="E25" s="5"/>
      <c r="F25" s="5"/>
      <c r="G25" s="10"/>
    </row>
    <row r="26" spans="1:8" ht="12.75">
      <c r="A26" s="4">
        <v>330</v>
      </c>
      <c r="B26" t="s">
        <v>13</v>
      </c>
      <c r="C26" s="5">
        <v>106277.18</v>
      </c>
      <c r="D26" s="5">
        <v>0</v>
      </c>
      <c r="E26" s="5">
        <v>0</v>
      </c>
      <c r="F26" s="5">
        <f>SUM(C26:E26)</f>
        <v>106277.18</v>
      </c>
      <c r="G26" s="10"/>
      <c r="H26" s="5"/>
    </row>
    <row r="27" spans="1:8" ht="12.75">
      <c r="A27" s="4">
        <v>331</v>
      </c>
      <c r="B27" t="s">
        <v>14</v>
      </c>
      <c r="C27" s="5">
        <v>13373705.25</v>
      </c>
      <c r="D27" s="5">
        <v>0</v>
      </c>
      <c r="E27" s="5">
        <v>0</v>
      </c>
      <c r="F27" s="5">
        <f>SUM(C27:E27)</f>
        <v>13373705.25</v>
      </c>
      <c r="G27" s="10"/>
      <c r="H27" s="5"/>
    </row>
    <row r="28" spans="1:8" ht="12.75">
      <c r="A28" s="4">
        <v>332</v>
      </c>
      <c r="B28" t="s">
        <v>22</v>
      </c>
      <c r="C28" s="6">
        <v>7197247.44</v>
      </c>
      <c r="D28" s="6">
        <v>10621</v>
      </c>
      <c r="E28" s="6">
        <v>0</v>
      </c>
      <c r="F28" s="6">
        <f>SUM(C28:E28)</f>
        <v>7207868.44</v>
      </c>
      <c r="G28" s="10"/>
      <c r="H28" s="5"/>
    </row>
    <row r="29" spans="1:7" ht="12.75">
      <c r="A29" s="4" t="s">
        <v>4</v>
      </c>
      <c r="C29" s="5"/>
      <c r="D29" s="5"/>
      <c r="E29" s="5"/>
      <c r="F29" s="5"/>
      <c r="G29" s="10"/>
    </row>
    <row r="30" spans="1:7" ht="12.75">
      <c r="A30" s="4" t="s">
        <v>4</v>
      </c>
      <c r="B30" s="4" t="s">
        <v>18</v>
      </c>
      <c r="C30" s="6">
        <f>SUM(C26:C29)</f>
        <v>20677229.87</v>
      </c>
      <c r="D30" s="6">
        <f>SUM(D26:D29)</f>
        <v>10621</v>
      </c>
      <c r="E30" s="6">
        <f>SUM(E26:E29)</f>
        <v>0</v>
      </c>
      <c r="F30" s="6">
        <f>SUM(F26:F29)</f>
        <v>20687850.87</v>
      </c>
      <c r="G30" s="10"/>
    </row>
    <row r="31" spans="1:7" ht="12.75">
      <c r="A31" s="4" t="s">
        <v>4</v>
      </c>
      <c r="C31" s="5"/>
      <c r="D31" s="5"/>
      <c r="E31" s="5"/>
      <c r="F31" s="5"/>
      <c r="G31" s="10"/>
    </row>
    <row r="32" spans="1:7" ht="12.75">
      <c r="A32" s="4" t="s">
        <v>4</v>
      </c>
      <c r="C32" s="5"/>
      <c r="D32" s="5"/>
      <c r="E32" s="5"/>
      <c r="F32" s="5"/>
      <c r="G32" s="10"/>
    </row>
    <row r="33" spans="1:7" ht="12.75">
      <c r="A33" s="4" t="s">
        <v>4</v>
      </c>
      <c r="B33" t="s">
        <v>23</v>
      </c>
      <c r="C33" s="5"/>
      <c r="D33" s="5"/>
      <c r="E33" s="5"/>
      <c r="F33" s="5"/>
      <c r="G33" s="10"/>
    </row>
    <row r="34" spans="1:7" ht="12.75">
      <c r="A34" s="4">
        <v>340</v>
      </c>
      <c r="B34" t="s">
        <v>13</v>
      </c>
      <c r="C34" s="5">
        <v>857638.98</v>
      </c>
      <c r="D34" s="5">
        <v>360485.79</v>
      </c>
      <c r="E34" s="5">
        <v>0</v>
      </c>
      <c r="F34" s="5">
        <f aca="true" t="shared" si="0" ref="F34:F40">SUM(C34:E34)</f>
        <v>1218124.77</v>
      </c>
      <c r="G34" s="10"/>
    </row>
    <row r="35" spans="1:7" ht="12.75">
      <c r="A35" s="4">
        <v>341</v>
      </c>
      <c r="B35" t="s">
        <v>14</v>
      </c>
      <c r="C35" s="5">
        <v>2116558.9</v>
      </c>
      <c r="D35" s="5">
        <v>0</v>
      </c>
      <c r="E35" s="5">
        <v>0</v>
      </c>
      <c r="F35" s="5">
        <f t="shared" si="0"/>
        <v>2116558.9</v>
      </c>
      <c r="G35" s="10"/>
    </row>
    <row r="36" spans="1:7" ht="12.75">
      <c r="A36" s="4">
        <v>342</v>
      </c>
      <c r="B36" t="s">
        <v>15</v>
      </c>
      <c r="C36" s="5">
        <v>7321378.33</v>
      </c>
      <c r="D36" s="5">
        <v>0</v>
      </c>
      <c r="E36" s="5">
        <v>0</v>
      </c>
      <c r="F36" s="5">
        <f t="shared" si="0"/>
        <v>7321378.33</v>
      </c>
      <c r="G36" s="10"/>
    </row>
    <row r="37" spans="1:7" ht="12.75">
      <c r="A37" s="4">
        <v>343</v>
      </c>
      <c r="B37" t="s">
        <v>24</v>
      </c>
      <c r="C37" s="5">
        <v>71790139.83</v>
      </c>
      <c r="D37" s="5">
        <v>6336693.74</v>
      </c>
      <c r="E37" s="5">
        <v>0</v>
      </c>
      <c r="F37" s="5">
        <f t="shared" si="0"/>
        <v>78126833.57</v>
      </c>
      <c r="G37" s="10"/>
    </row>
    <row r="38" spans="1:7" ht="12.75">
      <c r="A38" s="4">
        <v>345</v>
      </c>
      <c r="B38" t="s">
        <v>25</v>
      </c>
      <c r="C38" s="5">
        <v>14366184.56</v>
      </c>
      <c r="D38" s="5">
        <v>1285535.6</v>
      </c>
      <c r="E38" s="5">
        <v>0</v>
      </c>
      <c r="F38" s="5">
        <f t="shared" si="0"/>
        <v>15651720.16</v>
      </c>
      <c r="G38" s="10"/>
    </row>
    <row r="39" spans="1:7" ht="12.75">
      <c r="A39" s="4">
        <v>346</v>
      </c>
      <c r="B39" t="s">
        <v>26</v>
      </c>
      <c r="C39" s="5">
        <v>4566795.49</v>
      </c>
      <c r="D39" s="5">
        <v>411850.13</v>
      </c>
      <c r="E39" s="5">
        <v>0</v>
      </c>
      <c r="F39" s="5">
        <f t="shared" si="0"/>
        <v>4978645.62</v>
      </c>
      <c r="G39" s="10"/>
    </row>
    <row r="40" spans="1:7" ht="12.75">
      <c r="A40" s="4">
        <v>348</v>
      </c>
      <c r="B40" t="s">
        <v>27</v>
      </c>
      <c r="C40" s="6">
        <v>4161943.16</v>
      </c>
      <c r="D40" s="6">
        <v>43431.51</v>
      </c>
      <c r="E40" s="6">
        <v>0</v>
      </c>
      <c r="F40" s="6">
        <f t="shared" si="0"/>
        <v>4205374.67</v>
      </c>
      <c r="G40" s="10"/>
    </row>
    <row r="41" spans="1:7" ht="12.75">
      <c r="A41" s="4"/>
      <c r="C41" s="5"/>
      <c r="D41" s="5"/>
      <c r="E41" s="5"/>
      <c r="F41" s="5"/>
      <c r="G41" s="10"/>
    </row>
    <row r="42" spans="1:7" ht="12.75">
      <c r="A42" s="4"/>
      <c r="B42" s="4" t="s">
        <v>18</v>
      </c>
      <c r="C42" s="6">
        <f>SUM(C34:C41)</f>
        <v>105180639.24999999</v>
      </c>
      <c r="D42" s="6">
        <f>SUM(D34:D41)</f>
        <v>8437996.770000001</v>
      </c>
      <c r="E42" s="6">
        <f>SUM(E34:E41)</f>
        <v>0</v>
      </c>
      <c r="F42" s="6">
        <f>SUM(F34:F41)</f>
        <v>113618636.02</v>
      </c>
      <c r="G42" s="10"/>
    </row>
    <row r="43" spans="1:7" ht="12.75">
      <c r="A43" s="4"/>
      <c r="C43" s="5"/>
      <c r="D43" s="5"/>
      <c r="E43" s="5"/>
      <c r="F43" s="5"/>
      <c r="G43" s="10"/>
    </row>
    <row r="44" spans="1:7" ht="12.75">
      <c r="A44" s="4"/>
      <c r="B44" t="s">
        <v>28</v>
      </c>
      <c r="C44" s="5"/>
      <c r="D44" s="5"/>
      <c r="E44" s="5"/>
      <c r="F44" s="5"/>
      <c r="G44" s="10"/>
    </row>
    <row r="45" spans="1:7" ht="12.75">
      <c r="A45" s="4">
        <v>390</v>
      </c>
      <c r="B45" t="s">
        <v>14</v>
      </c>
      <c r="C45" s="5">
        <v>512374.22</v>
      </c>
      <c r="D45" s="5">
        <v>0</v>
      </c>
      <c r="E45" s="5">
        <v>0</v>
      </c>
      <c r="F45" s="5">
        <f aca="true" t="shared" si="1" ref="F45:F52">SUM(C45:E45)</f>
        <v>512374.22</v>
      </c>
      <c r="G45" s="10"/>
    </row>
    <row r="46" spans="1:7" ht="12.75">
      <c r="A46" s="4">
        <v>391</v>
      </c>
      <c r="B46" t="s">
        <v>29</v>
      </c>
      <c r="C46" s="5">
        <v>72136</v>
      </c>
      <c r="D46" s="5">
        <v>0</v>
      </c>
      <c r="E46" s="5">
        <v>0</v>
      </c>
      <c r="F46" s="5">
        <f t="shared" si="1"/>
        <v>72136</v>
      </c>
      <c r="G46" s="10"/>
    </row>
    <row r="47" spans="1:7" ht="12.75">
      <c r="A47" s="4">
        <v>392</v>
      </c>
      <c r="B47" t="s">
        <v>30</v>
      </c>
      <c r="C47" s="5">
        <v>2514097.76</v>
      </c>
      <c r="D47" s="5">
        <v>937976.06</v>
      </c>
      <c r="E47" s="5">
        <v>-93863.41</v>
      </c>
      <c r="F47" s="5">
        <f t="shared" si="1"/>
        <v>3358210.4099999997</v>
      </c>
      <c r="G47" s="10"/>
    </row>
    <row r="48" spans="1:7" ht="12.75">
      <c r="A48" s="4">
        <v>393</v>
      </c>
      <c r="B48" t="s">
        <v>31</v>
      </c>
      <c r="C48" s="5">
        <v>35788.89</v>
      </c>
      <c r="D48" s="5">
        <v>0</v>
      </c>
      <c r="E48" s="5">
        <v>0</v>
      </c>
      <c r="F48" s="5">
        <f t="shared" si="1"/>
        <v>35788.89</v>
      </c>
      <c r="G48" s="10"/>
    </row>
    <row r="49" spans="1:7" ht="12.75">
      <c r="A49" s="4">
        <v>394</v>
      </c>
      <c r="B49" t="s">
        <v>32</v>
      </c>
      <c r="C49" s="5">
        <v>88544.15</v>
      </c>
      <c r="D49" s="5">
        <v>0</v>
      </c>
      <c r="E49" s="5">
        <v>0</v>
      </c>
      <c r="F49" s="5">
        <f t="shared" si="1"/>
        <v>88544.15</v>
      </c>
      <c r="G49" s="10"/>
    </row>
    <row r="50" spans="1:7" ht="12.75">
      <c r="A50" s="4">
        <v>395</v>
      </c>
      <c r="B50" t="s">
        <v>33</v>
      </c>
      <c r="C50" s="5">
        <v>101339.55</v>
      </c>
      <c r="D50" s="5">
        <v>0</v>
      </c>
      <c r="E50" s="5">
        <v>0</v>
      </c>
      <c r="F50" s="5">
        <f t="shared" si="1"/>
        <v>101339.55</v>
      </c>
      <c r="G50" s="10"/>
    </row>
    <row r="51" spans="1:7" ht="12.75">
      <c r="A51" s="4">
        <v>396</v>
      </c>
      <c r="B51" t="s">
        <v>34</v>
      </c>
      <c r="C51" s="5">
        <v>852676.72</v>
      </c>
      <c r="D51" s="5">
        <v>5350</v>
      </c>
      <c r="E51" s="5">
        <v>-14150</v>
      </c>
      <c r="F51" s="5">
        <f t="shared" si="1"/>
        <v>843876.72</v>
      </c>
      <c r="G51" s="10"/>
    </row>
    <row r="52" spans="1:7" ht="12.75">
      <c r="A52" s="4">
        <v>397</v>
      </c>
      <c r="B52" t="s">
        <v>35</v>
      </c>
      <c r="C52" s="6">
        <v>47696.82</v>
      </c>
      <c r="D52" s="6">
        <v>0</v>
      </c>
      <c r="E52" s="6">
        <v>0</v>
      </c>
      <c r="F52" s="6">
        <f t="shared" si="1"/>
        <v>47696.82</v>
      </c>
      <c r="G52" s="10"/>
    </row>
    <row r="53" spans="3:7" ht="12.75">
      <c r="C53" s="5"/>
      <c r="D53" s="5"/>
      <c r="E53" s="5"/>
      <c r="F53" s="5"/>
      <c r="G53" s="10"/>
    </row>
    <row r="54" spans="2:7" ht="12.75">
      <c r="B54" s="4" t="s">
        <v>18</v>
      </c>
      <c r="C54" s="6">
        <f>SUM(C45:C53)</f>
        <v>4224654.109999999</v>
      </c>
      <c r="D54" s="6">
        <f>SUM(D45:D53)</f>
        <v>943326.06</v>
      </c>
      <c r="E54" s="6">
        <f>SUM(E45:E53)</f>
        <v>-108013.41</v>
      </c>
      <c r="F54" s="6">
        <f>SUM(F45:F53)</f>
        <v>5059966.76</v>
      </c>
      <c r="G54" s="10"/>
    </row>
    <row r="55" spans="3:7" ht="12.75">
      <c r="C55" s="5"/>
      <c r="D55" s="5"/>
      <c r="E55" s="5"/>
      <c r="F55" s="5"/>
      <c r="G55" s="10"/>
    </row>
    <row r="56" spans="2:7" ht="13.5" thickBot="1">
      <c r="B56" s="9" t="s">
        <v>36</v>
      </c>
      <c r="C56" s="8">
        <f>SUM(C17,C23,C30,C42,C54)</f>
        <v>147462617.36</v>
      </c>
      <c r="D56" s="8">
        <f>SUM(D17,D23,D30,D42,D54)</f>
        <v>9418792.810000002</v>
      </c>
      <c r="E56" s="8">
        <f>SUM(E17,E23,E30,E42,E54)</f>
        <v>-123149.61</v>
      </c>
      <c r="F56" s="8">
        <f>SUM(F17,F23,F30,F42,F54)</f>
        <v>156758260.56</v>
      </c>
      <c r="G56" s="10"/>
    </row>
    <row r="57" spans="3:7" ht="13.5" thickTop="1">
      <c r="C57" s="5"/>
      <c r="D57" s="5"/>
      <c r="E57" s="5"/>
      <c r="F57" s="5"/>
      <c r="G57" s="11"/>
    </row>
    <row r="58" spans="3:7" ht="12.75">
      <c r="C58" s="5"/>
      <c r="D58" s="5"/>
      <c r="E58" s="5"/>
      <c r="F58" s="5"/>
      <c r="G58" s="11"/>
    </row>
    <row r="59" spans="3:7" ht="12.75">
      <c r="C59" s="5"/>
      <c r="D59" s="5"/>
      <c r="E59" s="5"/>
      <c r="F59" s="5"/>
      <c r="G59" s="11"/>
    </row>
    <row r="60" spans="3:7" ht="12.75">
      <c r="C60" s="5"/>
      <c r="D60" s="5"/>
      <c r="E60" s="5"/>
      <c r="F60" s="5"/>
      <c r="G60" s="11"/>
    </row>
    <row r="61" spans="3:7" ht="12.75">
      <c r="C61" s="5"/>
      <c r="D61" s="5"/>
      <c r="E61" s="5"/>
      <c r="F61" s="5"/>
      <c r="G61" s="11"/>
    </row>
    <row r="62" spans="3:7" ht="12.75">
      <c r="C62" s="5"/>
      <c r="D62" s="5"/>
      <c r="E62" s="5"/>
      <c r="F62" s="5"/>
      <c r="G62" s="11"/>
    </row>
    <row r="63" spans="3:7" ht="12.75">
      <c r="C63" s="5"/>
      <c r="D63" s="5"/>
      <c r="E63" s="5"/>
      <c r="F63" s="5"/>
      <c r="G63" s="11"/>
    </row>
    <row r="64" spans="3:7" ht="12.75">
      <c r="C64" s="5"/>
      <c r="D64" s="5"/>
      <c r="E64" s="5"/>
      <c r="F64" s="5"/>
      <c r="G64" s="11"/>
    </row>
    <row r="65" spans="3:7" ht="12.75">
      <c r="C65" s="5"/>
      <c r="D65" s="5"/>
      <c r="E65" s="5"/>
      <c r="F65" s="5"/>
      <c r="G65" s="11"/>
    </row>
    <row r="66" spans="3:7" ht="12.75">
      <c r="C66" s="5"/>
      <c r="D66" s="5"/>
      <c r="E66" s="5"/>
      <c r="F66" s="5"/>
      <c r="G66" s="11"/>
    </row>
    <row r="67" spans="3:7" ht="12.75">
      <c r="C67" s="5"/>
      <c r="D67" s="5"/>
      <c r="E67" s="5"/>
      <c r="F67" s="5"/>
      <c r="G67" s="11"/>
    </row>
    <row r="68" spans="3:7" ht="12.75">
      <c r="C68" s="5"/>
      <c r="D68" s="5"/>
      <c r="E68" s="5"/>
      <c r="F68" s="5"/>
      <c r="G68" s="11"/>
    </row>
    <row r="69" spans="3:7" ht="12.75">
      <c r="C69" s="5"/>
      <c r="D69" s="5"/>
      <c r="E69" s="5"/>
      <c r="F69" s="5"/>
      <c r="G69" s="11"/>
    </row>
    <row r="70" spans="3:7" ht="12.75">
      <c r="C70" s="5"/>
      <c r="D70" s="5"/>
      <c r="E70" s="5"/>
      <c r="F70" s="5"/>
      <c r="G70" s="11"/>
    </row>
    <row r="71" spans="3:7" ht="12.75">
      <c r="C71" s="5"/>
      <c r="D71" s="5"/>
      <c r="E71" s="5"/>
      <c r="F71" s="5"/>
      <c r="G71" s="11"/>
    </row>
    <row r="72" spans="3:7" ht="12.75">
      <c r="C72" s="5"/>
      <c r="D72" s="5"/>
      <c r="E72" s="5"/>
      <c r="F72" s="5"/>
      <c r="G72" s="11"/>
    </row>
    <row r="73" spans="3:7" ht="12.75">
      <c r="C73" s="5"/>
      <c r="D73" s="5"/>
      <c r="E73" s="5"/>
      <c r="F73" s="5"/>
      <c r="G73" s="11"/>
    </row>
    <row r="74" spans="3:7" ht="12.75">
      <c r="C74" s="5"/>
      <c r="D74" s="5"/>
      <c r="E74" s="5"/>
      <c r="F74" s="5"/>
      <c r="G74" s="11"/>
    </row>
    <row r="75" spans="3:7" ht="12.75">
      <c r="C75" s="5"/>
      <c r="D75" s="5"/>
      <c r="E75" s="5"/>
      <c r="F75" s="5"/>
      <c r="G75" s="11"/>
    </row>
    <row r="76" spans="3:6" ht="12.75">
      <c r="C76" s="5"/>
      <c r="D76" s="5"/>
      <c r="E76" s="5"/>
      <c r="F76" s="5"/>
    </row>
    <row r="77" spans="3:6" ht="12.75">
      <c r="C77" s="5"/>
      <c r="D77" s="5"/>
      <c r="E77" s="5"/>
      <c r="F77" s="5"/>
    </row>
    <row r="78" spans="3:6" ht="12.75">
      <c r="C78" s="5"/>
      <c r="D78" s="5"/>
      <c r="E78" s="5"/>
      <c r="F78" s="5"/>
    </row>
    <row r="79" spans="3:6" ht="12.75">
      <c r="C79" s="5"/>
      <c r="D79" s="5"/>
      <c r="E79" s="5"/>
      <c r="F79" s="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8"/>
  <sheetViews>
    <sheetView zoomScale="130" zoomScaleNormal="130" zoomScalePageLayoutView="0" workbookViewId="0" topLeftCell="A19">
      <selection activeCell="E52" sqref="E52"/>
    </sheetView>
  </sheetViews>
  <sheetFormatPr defaultColWidth="9.33203125" defaultRowHeight="12.75"/>
  <cols>
    <col min="1" max="1" width="9.66015625" style="0" bestFit="1" customWidth="1"/>
    <col min="2" max="2" width="31.33203125" style="0" customWidth="1"/>
    <col min="3" max="3" width="16" style="0" bestFit="1" customWidth="1"/>
    <col min="4" max="4" width="14.5" style="0" customWidth="1"/>
    <col min="5" max="5" width="14" style="0" bestFit="1" customWidth="1"/>
    <col min="6" max="6" width="15.83203125" style="0" customWidth="1"/>
    <col min="7" max="7" width="4.66015625" style="0" customWidth="1"/>
    <col min="8" max="8" width="17.33203125" style="0" customWidth="1"/>
  </cols>
  <sheetData>
    <row r="1" ht="12.75">
      <c r="A1" s="1" t="str">
        <f>'FA550'!A1</f>
        <v>City of Columbia</v>
      </c>
    </row>
    <row r="2" ht="12.75">
      <c r="A2" s="1" t="str">
        <f>'FA550'!A2</f>
        <v>Fund 550</v>
      </c>
    </row>
    <row r="3" ht="12.75">
      <c r="A3" s="1" t="s">
        <v>5</v>
      </c>
    </row>
    <row r="4" ht="12.75">
      <c r="A4" s="1" t="str">
        <f>'FA550'!A4</f>
        <v>For the Year Ended September 30, 2015</v>
      </c>
    </row>
    <row r="7" spans="1:6" ht="13.5">
      <c r="A7" s="2" t="s">
        <v>6</v>
      </c>
      <c r="B7" s="2"/>
      <c r="C7" s="2" t="s">
        <v>8</v>
      </c>
      <c r="D7" s="2" t="s">
        <v>37</v>
      </c>
      <c r="E7" s="2" t="s">
        <v>10</v>
      </c>
      <c r="F7" s="2" t="s">
        <v>8</v>
      </c>
    </row>
    <row r="8" spans="1:6" ht="13.5">
      <c r="A8" s="2" t="s">
        <v>7</v>
      </c>
      <c r="B8" s="2" t="s">
        <v>11</v>
      </c>
      <c r="C8" s="3" t="str">
        <f>'FA550'!C8</f>
        <v>of 10/1/14</v>
      </c>
      <c r="D8" s="2" t="s">
        <v>38</v>
      </c>
      <c r="E8" s="2" t="s">
        <v>39</v>
      </c>
      <c r="F8" s="2" t="str">
        <f>'FA550'!F8</f>
        <v>of 9/30/15</v>
      </c>
    </row>
    <row r="10" ht="12.75">
      <c r="B10" t="s">
        <v>12</v>
      </c>
    </row>
    <row r="11" spans="1:6" ht="12.75">
      <c r="A11" s="4">
        <v>310</v>
      </c>
      <c r="B11" t="s">
        <v>13</v>
      </c>
      <c r="C11" s="5">
        <v>0</v>
      </c>
      <c r="D11" s="5">
        <v>0</v>
      </c>
      <c r="E11" s="5">
        <v>0</v>
      </c>
      <c r="F11" s="5">
        <f>SUM(C11:E11)</f>
        <v>0</v>
      </c>
    </row>
    <row r="12" spans="1:6" ht="12.75">
      <c r="A12" s="4">
        <v>311</v>
      </c>
      <c r="B12" t="s">
        <v>14</v>
      </c>
      <c r="C12" s="5">
        <v>2358919.58</v>
      </c>
      <c r="D12" s="5">
        <v>57081.34</v>
      </c>
      <c r="E12" s="5">
        <v>0</v>
      </c>
      <c r="F12" s="5">
        <f>SUM(C12:E12)</f>
        <v>2416000.92</v>
      </c>
    </row>
    <row r="13" spans="1:6" ht="12.75">
      <c r="A13" s="4">
        <v>312</v>
      </c>
      <c r="B13" t="s">
        <v>15</v>
      </c>
      <c r="C13" s="5">
        <v>932751.07</v>
      </c>
      <c r="D13" s="5">
        <v>20050.02</v>
      </c>
      <c r="E13" s="5">
        <v>0</v>
      </c>
      <c r="F13" s="5">
        <f>SUM(C13:E13)</f>
        <v>952801.09</v>
      </c>
    </row>
    <row r="14" spans="1:6" ht="12.75">
      <c r="A14" s="4">
        <v>314</v>
      </c>
      <c r="B14" t="s">
        <v>16</v>
      </c>
      <c r="C14" s="5">
        <v>1448089</v>
      </c>
      <c r="D14" s="5">
        <v>80451.25</v>
      </c>
      <c r="E14" s="5">
        <v>0</v>
      </c>
      <c r="F14" s="5">
        <f>SUM(C14:E14)</f>
        <v>1528540.25</v>
      </c>
    </row>
    <row r="15" spans="1:6" ht="12.75">
      <c r="A15" s="4">
        <v>316</v>
      </c>
      <c r="B15" t="s">
        <v>17</v>
      </c>
      <c r="C15" s="6">
        <v>1512895.67</v>
      </c>
      <c r="D15" s="6">
        <v>116568.84</v>
      </c>
      <c r="E15" s="6">
        <v>0</v>
      </c>
      <c r="F15" s="6">
        <f>SUM(C15:E15)</f>
        <v>1629464.51</v>
      </c>
    </row>
    <row r="16" spans="1:7" ht="12.75">
      <c r="A16" s="4"/>
      <c r="C16" s="5">
        <v>0</v>
      </c>
      <c r="D16" s="5"/>
      <c r="E16" s="5"/>
      <c r="F16" s="5"/>
      <c r="G16" s="5"/>
    </row>
    <row r="17" spans="1:7" ht="12.75">
      <c r="A17" s="4"/>
      <c r="B17" s="4" t="s">
        <v>18</v>
      </c>
      <c r="C17" s="6">
        <f>SUM(C11:C16)</f>
        <v>6252655.32</v>
      </c>
      <c r="D17" s="6">
        <f>SUM(D11:D16)</f>
        <v>274151.44999999995</v>
      </c>
      <c r="E17" s="6">
        <f>SUM(E11:E16)</f>
        <v>0</v>
      </c>
      <c r="F17" s="6">
        <f>SUM(F11:F16)</f>
        <v>6526806.77</v>
      </c>
      <c r="G17" s="5"/>
    </row>
    <row r="18" spans="1:7" ht="12.75">
      <c r="A18" s="4"/>
      <c r="C18" s="5"/>
      <c r="D18" s="5"/>
      <c r="E18" s="5"/>
      <c r="F18" s="5"/>
      <c r="G18" s="5"/>
    </row>
    <row r="19" spans="1:7" ht="12.75">
      <c r="A19" s="4"/>
      <c r="B19" t="s">
        <v>19</v>
      </c>
      <c r="C19" s="5"/>
      <c r="D19" s="5"/>
      <c r="E19" s="5"/>
      <c r="F19" s="5"/>
      <c r="G19" s="5"/>
    </row>
    <row r="20" spans="1:7" ht="12.75">
      <c r="A20" s="4">
        <v>321</v>
      </c>
      <c r="B20" t="s">
        <v>14</v>
      </c>
      <c r="C20" s="5">
        <v>1422695.63</v>
      </c>
      <c r="D20" s="5">
        <v>66826.94</v>
      </c>
      <c r="E20" s="5">
        <v>0</v>
      </c>
      <c r="F20" s="5">
        <f>SUM(C20:E20)</f>
        <v>1489522.5699999998</v>
      </c>
      <c r="G20" s="5"/>
    </row>
    <row r="21" spans="1:7" ht="12.75">
      <c r="A21" s="4">
        <v>325</v>
      </c>
      <c r="B21" t="s">
        <v>20</v>
      </c>
      <c r="C21" s="6">
        <v>1263314.36</v>
      </c>
      <c r="D21" s="6">
        <v>29442.45</v>
      </c>
      <c r="E21" s="6">
        <v>0</v>
      </c>
      <c r="F21" s="6">
        <f>SUM(C21:E21)</f>
        <v>1292756.81</v>
      </c>
      <c r="G21" s="5"/>
    </row>
    <row r="22" spans="1:7" ht="12.75">
      <c r="A22" s="4" t="s">
        <v>4</v>
      </c>
      <c r="C22" s="5"/>
      <c r="D22" s="5"/>
      <c r="E22" s="5"/>
      <c r="F22" s="5"/>
      <c r="G22" s="5"/>
    </row>
    <row r="23" spans="1:7" ht="12.75">
      <c r="A23" s="4" t="s">
        <v>4</v>
      </c>
      <c r="B23" s="4" t="s">
        <v>18</v>
      </c>
      <c r="C23" s="6">
        <f>SUM(C20:C22)</f>
        <v>2686009.99</v>
      </c>
      <c r="D23" s="6">
        <f>SUM(D20:D22)</f>
        <v>96269.39</v>
      </c>
      <c r="E23" s="6">
        <f>SUM(E20:E22)</f>
        <v>0</v>
      </c>
      <c r="F23" s="6">
        <f>SUM(F20:F22)</f>
        <v>2782279.38</v>
      </c>
      <c r="G23" s="5"/>
    </row>
    <row r="24" spans="1:7" ht="12.75">
      <c r="A24" s="4" t="s">
        <v>4</v>
      </c>
      <c r="C24" s="5"/>
      <c r="D24" s="5"/>
      <c r="E24" s="5"/>
      <c r="F24" s="5"/>
      <c r="G24" s="5"/>
    </row>
    <row r="25" spans="1:7" ht="12.75">
      <c r="A25" s="4" t="s">
        <v>4</v>
      </c>
      <c r="B25" t="s">
        <v>21</v>
      </c>
      <c r="C25" s="5"/>
      <c r="D25" s="5"/>
      <c r="E25" s="5"/>
      <c r="F25" s="5"/>
      <c r="G25" s="5"/>
    </row>
    <row r="26" spans="1:6" ht="12.75">
      <c r="A26" s="4">
        <v>330</v>
      </c>
      <c r="B26" t="s">
        <v>13</v>
      </c>
      <c r="C26" s="5">
        <v>0</v>
      </c>
      <c r="D26" s="5">
        <v>0</v>
      </c>
      <c r="E26" s="5">
        <v>0</v>
      </c>
      <c r="F26" s="5">
        <f>SUM(C26:E26)</f>
        <v>0</v>
      </c>
    </row>
    <row r="27" spans="1:6" ht="12.75">
      <c r="A27" s="4">
        <v>331</v>
      </c>
      <c r="B27" t="s">
        <v>14</v>
      </c>
      <c r="C27" s="5">
        <v>3986217.23</v>
      </c>
      <c r="D27" s="5">
        <v>397823.04</v>
      </c>
      <c r="E27" s="5">
        <v>0</v>
      </c>
      <c r="F27" s="5">
        <f>SUM(C27:E27)</f>
        <v>4384040.27</v>
      </c>
    </row>
    <row r="28" spans="1:6" ht="12.75">
      <c r="A28" s="4">
        <v>332</v>
      </c>
      <c r="B28" t="s">
        <v>22</v>
      </c>
      <c r="C28" s="6">
        <v>5031121.18</v>
      </c>
      <c r="D28" s="6">
        <v>280231.42</v>
      </c>
      <c r="E28" s="6">
        <v>0</v>
      </c>
      <c r="F28" s="6">
        <f>SUM(C28:E28)</f>
        <v>5311352.6</v>
      </c>
    </row>
    <row r="29" spans="1:7" ht="12.75">
      <c r="A29" s="4" t="s">
        <v>4</v>
      </c>
      <c r="C29" s="5"/>
      <c r="D29" s="5"/>
      <c r="E29" s="5"/>
      <c r="F29" s="5"/>
      <c r="G29" s="5"/>
    </row>
    <row r="30" spans="1:7" ht="12.75">
      <c r="A30" s="4" t="s">
        <v>4</v>
      </c>
      <c r="B30" s="4" t="s">
        <v>18</v>
      </c>
      <c r="C30" s="6">
        <f>SUM(C26:C29)</f>
        <v>9017338.41</v>
      </c>
      <c r="D30" s="6">
        <f>SUM(D26:D29)</f>
        <v>678054.46</v>
      </c>
      <c r="E30" s="6">
        <f>SUM(E26:E29)</f>
        <v>0</v>
      </c>
      <c r="F30" s="6">
        <f>SUM(F26:F29)</f>
        <v>9695392.87</v>
      </c>
      <c r="G30" s="5"/>
    </row>
    <row r="31" spans="1:7" ht="12.75">
      <c r="A31" s="4" t="s">
        <v>4</v>
      </c>
      <c r="C31" s="5"/>
      <c r="D31" s="5"/>
      <c r="E31" s="5"/>
      <c r="F31" s="5"/>
      <c r="G31" s="5"/>
    </row>
    <row r="32" spans="1:7" ht="12.75">
      <c r="A32" s="4" t="s">
        <v>4</v>
      </c>
      <c r="C32" s="5"/>
      <c r="D32" s="5"/>
      <c r="E32" s="5"/>
      <c r="F32" s="5"/>
      <c r="G32" s="5"/>
    </row>
    <row r="33" spans="1:7" ht="12.75">
      <c r="A33" s="4" t="s">
        <v>4</v>
      </c>
      <c r="B33" t="s">
        <v>23</v>
      </c>
      <c r="C33" s="5"/>
      <c r="D33" s="5"/>
      <c r="E33" s="5"/>
      <c r="F33" s="5"/>
      <c r="G33" s="5"/>
    </row>
    <row r="34" spans="1:6" ht="12.75">
      <c r="A34" s="4">
        <v>340</v>
      </c>
      <c r="B34" t="s">
        <v>13</v>
      </c>
      <c r="C34" s="5">
        <v>0</v>
      </c>
      <c r="D34" s="5">
        <v>0</v>
      </c>
      <c r="E34" s="5">
        <v>0</v>
      </c>
      <c r="F34" s="5">
        <f aca="true" t="shared" si="0" ref="F34:F40">SUM(C34:E34)</f>
        <v>0</v>
      </c>
    </row>
    <row r="35" spans="1:6" ht="12.75">
      <c r="A35" s="4">
        <v>341</v>
      </c>
      <c r="B35" t="s">
        <v>14</v>
      </c>
      <c r="C35" s="5">
        <v>759862.05</v>
      </c>
      <c r="D35" s="5">
        <v>34615.2</v>
      </c>
      <c r="E35" s="5">
        <v>0</v>
      </c>
      <c r="F35" s="5">
        <f t="shared" si="0"/>
        <v>794477.25</v>
      </c>
    </row>
    <row r="36" spans="1:6" ht="12.75">
      <c r="A36" s="4">
        <v>342</v>
      </c>
      <c r="B36" t="s">
        <v>15</v>
      </c>
      <c r="C36" s="5">
        <v>2395657.38</v>
      </c>
      <c r="D36" s="5">
        <v>146226.13</v>
      </c>
      <c r="E36" s="5">
        <v>0</v>
      </c>
      <c r="F36" s="5">
        <f t="shared" si="0"/>
        <v>2541883.51</v>
      </c>
    </row>
    <row r="37" spans="1:6" ht="12.75">
      <c r="A37" s="4">
        <v>343</v>
      </c>
      <c r="B37" t="s">
        <v>24</v>
      </c>
      <c r="C37" s="5">
        <v>11247634.29</v>
      </c>
      <c r="D37" s="5">
        <v>752663.86</v>
      </c>
      <c r="E37" s="5">
        <v>0</v>
      </c>
      <c r="F37" s="5">
        <f t="shared" si="0"/>
        <v>12000298.149999999</v>
      </c>
    </row>
    <row r="38" spans="1:6" ht="12.75">
      <c r="A38" s="4">
        <v>345</v>
      </c>
      <c r="B38" t="s">
        <v>25</v>
      </c>
      <c r="C38" s="5">
        <v>5367141.67</v>
      </c>
      <c r="D38" s="5">
        <v>430502.09</v>
      </c>
      <c r="E38" s="5">
        <v>0</v>
      </c>
      <c r="F38" s="5">
        <f t="shared" si="0"/>
        <v>5797643.76</v>
      </c>
    </row>
    <row r="39" spans="1:6" ht="12.75">
      <c r="A39" s="4">
        <v>346</v>
      </c>
      <c r="B39" t="s">
        <v>26</v>
      </c>
      <c r="C39" s="5">
        <v>2121754.29</v>
      </c>
      <c r="D39" s="5">
        <v>214093.9</v>
      </c>
      <c r="E39" s="5">
        <v>0</v>
      </c>
      <c r="F39" s="5">
        <f t="shared" si="0"/>
        <v>2335848.19</v>
      </c>
    </row>
    <row r="40" spans="1:6" ht="12.75">
      <c r="A40" s="4">
        <v>348</v>
      </c>
      <c r="B40" t="s">
        <v>27</v>
      </c>
      <c r="C40" s="6">
        <v>1683740.21</v>
      </c>
      <c r="D40" s="6">
        <v>81167.5</v>
      </c>
      <c r="E40" s="6">
        <v>0</v>
      </c>
      <c r="F40" s="6">
        <f t="shared" si="0"/>
        <v>1764907.71</v>
      </c>
    </row>
    <row r="41" spans="1:7" ht="12.75">
      <c r="A41" s="4"/>
      <c r="C41" s="5"/>
      <c r="D41" s="5"/>
      <c r="E41" s="5"/>
      <c r="F41" s="5"/>
      <c r="G41" s="5"/>
    </row>
    <row r="42" spans="1:7" ht="12.75">
      <c r="A42" s="4"/>
      <c r="B42" s="4" t="s">
        <v>18</v>
      </c>
      <c r="C42" s="6">
        <f>SUM(C34:C41)</f>
        <v>23575789.89</v>
      </c>
      <c r="D42" s="6">
        <f>SUM(D34:D41)</f>
        <v>1659268.68</v>
      </c>
      <c r="E42" s="6">
        <f>SUM(E34:E41)</f>
        <v>0</v>
      </c>
      <c r="F42" s="6">
        <f>SUM(F34:F41)</f>
        <v>25235058.57</v>
      </c>
      <c r="G42" s="5"/>
    </row>
    <row r="43" spans="1:7" ht="12.75">
      <c r="A43" s="4"/>
      <c r="C43" s="5"/>
      <c r="D43" s="5"/>
      <c r="E43" s="5"/>
      <c r="F43" s="5"/>
      <c r="G43" s="5"/>
    </row>
    <row r="44" spans="1:7" ht="12.75">
      <c r="A44" s="4"/>
      <c r="B44" t="s">
        <v>28</v>
      </c>
      <c r="C44" s="5"/>
      <c r="D44" s="5"/>
      <c r="E44" s="5"/>
      <c r="F44" s="5"/>
      <c r="G44" s="5"/>
    </row>
    <row r="45" spans="1:6" ht="12.75">
      <c r="A45" s="4">
        <v>390</v>
      </c>
      <c r="B45" t="s">
        <v>14</v>
      </c>
      <c r="C45" s="5">
        <v>141859.92</v>
      </c>
      <c r="D45" s="5">
        <v>20143.92</v>
      </c>
      <c r="E45" s="5">
        <v>0</v>
      </c>
      <c r="F45" s="5">
        <f aca="true" t="shared" si="1" ref="F45:F52">SUM(C45:E45)</f>
        <v>162003.84000000003</v>
      </c>
    </row>
    <row r="46" spans="1:6" ht="12.75">
      <c r="A46" s="4">
        <v>391</v>
      </c>
      <c r="B46" t="s">
        <v>29</v>
      </c>
      <c r="C46" s="5">
        <v>70962.35</v>
      </c>
      <c r="D46" s="5">
        <v>1173.65</v>
      </c>
      <c r="E46" s="5">
        <v>0</v>
      </c>
      <c r="F46" s="5">
        <f t="shared" si="1"/>
        <v>72136</v>
      </c>
    </row>
    <row r="47" spans="1:6" ht="12.75">
      <c r="A47" s="4">
        <v>392</v>
      </c>
      <c r="B47" t="s">
        <v>30</v>
      </c>
      <c r="C47" s="5">
        <v>1471579.87</v>
      </c>
      <c r="D47" s="5">
        <v>209534.14</v>
      </c>
      <c r="E47" s="5">
        <v>-73879.41</v>
      </c>
      <c r="F47" s="14">
        <f>SUM(C47:E47)</f>
        <v>1607234.6000000003</v>
      </c>
    </row>
    <row r="48" spans="1:6" ht="12.75">
      <c r="A48" s="4">
        <v>393</v>
      </c>
      <c r="B48" t="s">
        <v>31</v>
      </c>
      <c r="C48" s="5">
        <v>32784.89</v>
      </c>
      <c r="D48" s="5">
        <v>0</v>
      </c>
      <c r="E48" s="5">
        <v>0</v>
      </c>
      <c r="F48" s="5">
        <f t="shared" si="1"/>
        <v>32784.89</v>
      </c>
    </row>
    <row r="49" spans="1:6" ht="12.75">
      <c r="A49" s="4">
        <v>394</v>
      </c>
      <c r="B49" t="s">
        <v>32</v>
      </c>
      <c r="C49" s="5">
        <v>64379.33</v>
      </c>
      <c r="D49" s="5">
        <v>2385.7</v>
      </c>
      <c r="E49" s="5">
        <v>0</v>
      </c>
      <c r="F49" s="5">
        <f t="shared" si="1"/>
        <v>66765.03</v>
      </c>
    </row>
    <row r="50" spans="1:6" ht="12.75">
      <c r="A50" s="4">
        <v>395</v>
      </c>
      <c r="B50" t="s">
        <v>33</v>
      </c>
      <c r="C50" s="5">
        <v>91800.31</v>
      </c>
      <c r="D50" s="5">
        <v>0</v>
      </c>
      <c r="E50" s="5">
        <v>0</v>
      </c>
      <c r="F50" s="5">
        <f t="shared" si="1"/>
        <v>91800.31</v>
      </c>
    </row>
    <row r="51" spans="1:6" ht="12.75">
      <c r="A51" s="4">
        <v>396</v>
      </c>
      <c r="B51" t="s">
        <v>34</v>
      </c>
      <c r="C51" s="5">
        <v>652195.18</v>
      </c>
      <c r="D51" s="5">
        <v>18355.9</v>
      </c>
      <c r="E51" s="5">
        <v>-12735</v>
      </c>
      <c r="F51" s="14">
        <f t="shared" si="1"/>
        <v>657816.0800000001</v>
      </c>
    </row>
    <row r="52" spans="1:6" ht="12.75">
      <c r="A52" s="4">
        <v>397</v>
      </c>
      <c r="B52" t="s">
        <v>35</v>
      </c>
      <c r="C52" s="6">
        <v>29211.88</v>
      </c>
      <c r="D52" s="6">
        <v>5499.9</v>
      </c>
      <c r="E52" s="6">
        <v>0</v>
      </c>
      <c r="F52" s="6">
        <f t="shared" si="1"/>
        <v>34711.78</v>
      </c>
    </row>
    <row r="53" spans="3:7" ht="12.75">
      <c r="C53" s="5"/>
      <c r="D53" s="5"/>
      <c r="E53" s="5"/>
      <c r="F53" s="5"/>
      <c r="G53" s="5"/>
    </row>
    <row r="54" spans="2:7" ht="12.75">
      <c r="B54" s="4" t="s">
        <v>18</v>
      </c>
      <c r="C54" s="6">
        <f>SUM(C45:C53)</f>
        <v>2554773.73</v>
      </c>
      <c r="D54" s="6">
        <f>SUM(D45:D53)</f>
        <v>257093.21000000002</v>
      </c>
      <c r="E54" s="6">
        <f>SUM(E45:E53)</f>
        <v>-86614.41</v>
      </c>
      <c r="F54" s="6">
        <f>SUM(F45:F53)</f>
        <v>2725252.5300000003</v>
      </c>
      <c r="G54" s="5"/>
    </row>
    <row r="55" spans="3:7" ht="12.75">
      <c r="C55" s="5"/>
      <c r="D55" s="5"/>
      <c r="E55" s="5"/>
      <c r="F55" s="5"/>
      <c r="G55" s="5"/>
    </row>
    <row r="56" spans="2:7" ht="13.5" thickBot="1">
      <c r="B56" s="9" t="s">
        <v>36</v>
      </c>
      <c r="C56" s="8">
        <f>SUM(C17,C23,C30,C42,C54)</f>
        <v>44086567.339999996</v>
      </c>
      <c r="D56" s="8">
        <f>SUM(D17,D23,D30,D42,D54)</f>
        <v>2964837.19</v>
      </c>
      <c r="E56" s="8">
        <f>SUM(E17,E23,E30,E42,E54)</f>
        <v>-86614.41</v>
      </c>
      <c r="F56" s="8">
        <f>SUM(F17,F23,F30,F42,F54)</f>
        <v>46964790.12</v>
      </c>
      <c r="G56" s="5"/>
    </row>
    <row r="57" spans="3:7" ht="13.5" thickTop="1">
      <c r="C57" s="5"/>
      <c r="D57" s="5"/>
      <c r="E57" s="5"/>
      <c r="F57" s="5"/>
      <c r="G57" s="5"/>
    </row>
    <row r="58" spans="3:7" ht="12.75">
      <c r="C58" s="5"/>
      <c r="D58" s="5"/>
      <c r="E58" s="5"/>
      <c r="F58" s="5"/>
      <c r="G58" s="5"/>
    </row>
    <row r="59" spans="3:7" ht="12.75">
      <c r="C59" s="5"/>
      <c r="D59" s="5"/>
      <c r="E59" s="5"/>
      <c r="F59" s="5"/>
      <c r="G59" s="5"/>
    </row>
    <row r="60" spans="3:7" ht="12.75">
      <c r="C60" s="5"/>
      <c r="D60" s="5"/>
      <c r="E60" s="5"/>
      <c r="F60" s="5"/>
      <c r="G60" s="5"/>
    </row>
    <row r="61" spans="3:7" ht="12.75">
      <c r="C61" s="5"/>
      <c r="D61" s="5"/>
      <c r="E61" s="5"/>
      <c r="F61" s="5"/>
      <c r="G61" s="5"/>
    </row>
    <row r="62" spans="3:7" ht="12.75">
      <c r="C62" s="5"/>
      <c r="D62" s="5"/>
      <c r="E62" s="5"/>
      <c r="F62" s="5"/>
      <c r="G62" s="5"/>
    </row>
    <row r="63" spans="3:7" ht="12.75">
      <c r="C63" s="5"/>
      <c r="D63" s="5"/>
      <c r="E63" s="5"/>
      <c r="F63" s="5"/>
      <c r="G63" s="5"/>
    </row>
    <row r="64" spans="3:7" ht="12.75">
      <c r="C64" s="5"/>
      <c r="D64" s="5"/>
      <c r="E64" s="5"/>
      <c r="F64" s="5"/>
      <c r="G64" s="5"/>
    </row>
    <row r="65" spans="3:7" ht="12.75">
      <c r="C65" s="5"/>
      <c r="D65" s="5"/>
      <c r="E65" s="5"/>
      <c r="F65" s="5"/>
      <c r="G65" s="5"/>
    </row>
    <row r="66" spans="3:7" ht="12.75">
      <c r="C66" s="5"/>
      <c r="D66" s="5"/>
      <c r="E66" s="5"/>
      <c r="F66" s="5"/>
      <c r="G66" s="5"/>
    </row>
    <row r="67" spans="3:7" ht="12.75">
      <c r="C67" s="5"/>
      <c r="D67" s="5"/>
      <c r="E67" s="5"/>
      <c r="F67" s="5"/>
      <c r="G67" s="5"/>
    </row>
    <row r="68" spans="3:7" ht="12.75">
      <c r="C68" s="5"/>
      <c r="D68" s="5"/>
      <c r="E68" s="5"/>
      <c r="F68" s="5"/>
      <c r="G68" s="5"/>
    </row>
    <row r="69" spans="3:7" ht="12.75">
      <c r="C69" s="5"/>
      <c r="D69" s="5"/>
      <c r="E69" s="5"/>
      <c r="F69" s="5"/>
      <c r="G69" s="5"/>
    </row>
    <row r="70" spans="3:7" ht="12.75">
      <c r="C70" s="5"/>
      <c r="D70" s="5"/>
      <c r="E70" s="5"/>
      <c r="F70" s="5"/>
      <c r="G70" s="5"/>
    </row>
    <row r="71" spans="3:7" ht="12.75">
      <c r="C71" s="5"/>
      <c r="D71" s="5"/>
      <c r="E71" s="5"/>
      <c r="F71" s="5"/>
      <c r="G71" s="5"/>
    </row>
    <row r="72" spans="3:7" ht="12.75">
      <c r="C72" s="5"/>
      <c r="D72" s="5"/>
      <c r="E72" s="5"/>
      <c r="F72" s="5"/>
      <c r="G72" s="5"/>
    </row>
    <row r="73" spans="3:7" ht="12.75">
      <c r="C73" s="5"/>
      <c r="D73" s="5"/>
      <c r="E73" s="5"/>
      <c r="F73" s="5"/>
      <c r="G73" s="5"/>
    </row>
    <row r="74" spans="3:7" ht="12.75">
      <c r="C74" s="5"/>
      <c r="D74" s="5"/>
      <c r="E74" s="5"/>
      <c r="F74" s="5"/>
      <c r="G74" s="5"/>
    </row>
    <row r="75" spans="3:7" ht="12.75">
      <c r="C75" s="5"/>
      <c r="D75" s="5"/>
      <c r="E75" s="5"/>
      <c r="F75" s="5"/>
      <c r="G75" s="5"/>
    </row>
    <row r="76" spans="3:7" ht="12.75">
      <c r="C76" s="5"/>
      <c r="D76" s="5"/>
      <c r="E76" s="5"/>
      <c r="F76" s="5"/>
      <c r="G76" s="5"/>
    </row>
    <row r="77" spans="3:7" ht="12.75">
      <c r="C77" s="5"/>
      <c r="D77" s="5"/>
      <c r="E77" s="5"/>
      <c r="F77" s="5"/>
      <c r="G77" s="5"/>
    </row>
    <row r="78" spans="3:7" ht="12.75">
      <c r="C78" s="5"/>
      <c r="D78" s="5"/>
      <c r="E78" s="5"/>
      <c r="F78" s="5"/>
      <c r="G78" s="5"/>
    </row>
    <row r="79" spans="3:7" ht="12.75">
      <c r="C79" s="5"/>
      <c r="D79" s="5"/>
      <c r="E79" s="5"/>
      <c r="F79" s="5"/>
      <c r="G79" s="5"/>
    </row>
    <row r="80" spans="3:7" ht="12.75">
      <c r="C80" s="5"/>
      <c r="D80" s="5"/>
      <c r="E80" s="5"/>
      <c r="F80" s="5"/>
      <c r="G80" s="5"/>
    </row>
    <row r="81" spans="3:6" ht="12.75">
      <c r="C81" s="5"/>
      <c r="D81" s="5"/>
      <c r="E81" s="5"/>
      <c r="F81" s="5"/>
    </row>
    <row r="82" spans="3:6" ht="12.75">
      <c r="C82" s="5"/>
      <c r="D82" s="5"/>
      <c r="E82" s="5"/>
      <c r="F82" s="5"/>
    </row>
    <row r="83" spans="3:6" ht="12.75">
      <c r="C83" s="5"/>
      <c r="D83" s="5"/>
      <c r="E83" s="5"/>
      <c r="F83" s="5"/>
    </row>
    <row r="84" spans="3:6" ht="12.75">
      <c r="C84" s="5"/>
      <c r="D84" s="5"/>
      <c r="E84" s="5"/>
      <c r="F84" s="5"/>
    </row>
    <row r="85" spans="3:6" ht="12.75">
      <c r="C85" s="5"/>
      <c r="D85" s="5"/>
      <c r="E85" s="5"/>
      <c r="F85" s="5"/>
    </row>
    <row r="86" spans="3:6" ht="12.75">
      <c r="C86" s="5"/>
      <c r="D86" s="5"/>
      <c r="E86" s="5"/>
      <c r="F86" s="5"/>
    </row>
    <row r="87" spans="3:6" ht="12.75">
      <c r="C87" s="5"/>
      <c r="D87" s="5"/>
      <c r="E87" s="5"/>
      <c r="F87" s="5"/>
    </row>
    <row r="88" spans="3:6" ht="12.75">
      <c r="C88" s="5"/>
      <c r="D88" s="5"/>
      <c r="E88" s="5"/>
      <c r="F88" s="5"/>
    </row>
    <row r="89" spans="3:6" ht="12.75">
      <c r="C89" s="5"/>
      <c r="D89" s="5"/>
      <c r="E89" s="5"/>
      <c r="F89" s="5"/>
    </row>
    <row r="90" spans="3:6" ht="12.75">
      <c r="C90" s="5"/>
      <c r="D90" s="5"/>
      <c r="E90" s="5"/>
      <c r="F90" s="5"/>
    </row>
    <row r="91" spans="3:6" ht="12.75">
      <c r="C91" s="5"/>
      <c r="D91" s="5"/>
      <c r="E91" s="5"/>
      <c r="F91" s="5"/>
    </row>
    <row r="92" spans="3:6" ht="12.75">
      <c r="C92" s="5"/>
      <c r="D92" s="5"/>
      <c r="E92" s="5"/>
      <c r="F92" s="5"/>
    </row>
    <row r="93" spans="3:6" ht="12.75">
      <c r="C93" s="5"/>
      <c r="D93" s="5"/>
      <c r="E93" s="5"/>
      <c r="F93" s="5"/>
    </row>
    <row r="94" spans="3:6" ht="12.75">
      <c r="C94" s="5"/>
      <c r="D94" s="5"/>
      <c r="E94" s="5"/>
      <c r="F94" s="5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  <row r="109" spans="3:6" ht="12.75">
      <c r="C109" s="5"/>
      <c r="D109" s="5"/>
      <c r="E109" s="5"/>
      <c r="F109" s="5"/>
    </row>
    <row r="110" spans="3:6" ht="12.75">
      <c r="C110" s="5"/>
      <c r="D110" s="5"/>
      <c r="E110" s="5"/>
      <c r="F110" s="5"/>
    </row>
    <row r="111" spans="3:6" ht="12.75">
      <c r="C111" s="5"/>
      <c r="D111" s="5"/>
      <c r="E111" s="5"/>
      <c r="F111" s="5"/>
    </row>
    <row r="112" spans="3:6" ht="12.75">
      <c r="C112" s="5"/>
      <c r="D112" s="5"/>
      <c r="E112" s="5"/>
      <c r="F112" s="5"/>
    </row>
    <row r="113" spans="3:6" ht="12.75">
      <c r="C113" s="5"/>
      <c r="D113" s="5"/>
      <c r="E113" s="5"/>
      <c r="F113" s="5"/>
    </row>
    <row r="114" spans="3:6" ht="12.75">
      <c r="C114" s="5"/>
      <c r="D114" s="5"/>
      <c r="E114" s="5"/>
      <c r="F114" s="5"/>
    </row>
    <row r="115" spans="3:6" ht="12.75">
      <c r="C115" s="5"/>
      <c r="D115" s="5"/>
      <c r="E115" s="5"/>
      <c r="F115" s="5"/>
    </row>
    <row r="116" spans="3:6" ht="12.75">
      <c r="C116" s="5"/>
      <c r="D116" s="5"/>
      <c r="E116" s="5"/>
      <c r="F116" s="5"/>
    </row>
    <row r="117" spans="3:6" ht="12.75">
      <c r="C117" s="5"/>
      <c r="D117" s="5"/>
      <c r="E117" s="5"/>
      <c r="F117" s="5"/>
    </row>
    <row r="118" spans="3:6" ht="12.75">
      <c r="C118" s="5"/>
      <c r="D118" s="5"/>
      <c r="E118" s="5"/>
      <c r="F118" s="5"/>
    </row>
    <row r="119" spans="3:6" ht="12.75">
      <c r="C119" s="5"/>
      <c r="D119" s="5"/>
      <c r="E119" s="5"/>
      <c r="F119" s="5"/>
    </row>
    <row r="120" spans="3:6" ht="12.75">
      <c r="C120" s="5"/>
      <c r="D120" s="5"/>
      <c r="E120" s="5"/>
      <c r="F120" s="5"/>
    </row>
    <row r="121" spans="3:6" ht="12.75">
      <c r="C121" s="5"/>
      <c r="D121" s="5"/>
      <c r="E121" s="5"/>
      <c r="F121" s="5"/>
    </row>
    <row r="122" spans="3:6" ht="12.75">
      <c r="C122" s="5"/>
      <c r="D122" s="5"/>
      <c r="E122" s="5"/>
      <c r="F122" s="5"/>
    </row>
    <row r="123" spans="3:6" ht="12.75">
      <c r="C123" s="5"/>
      <c r="D123" s="5"/>
      <c r="E123" s="5"/>
      <c r="F123" s="5"/>
    </row>
    <row r="124" spans="3:6" ht="12.75">
      <c r="C124" s="5"/>
      <c r="D124" s="5"/>
      <c r="E124" s="5"/>
      <c r="F124" s="5"/>
    </row>
    <row r="125" spans="3:6" ht="12.75">
      <c r="C125" s="5"/>
      <c r="D125" s="5"/>
      <c r="E125" s="5"/>
      <c r="F125" s="5"/>
    </row>
    <row r="126" spans="3:6" ht="12.75">
      <c r="C126" s="5"/>
      <c r="D126" s="5"/>
      <c r="E126" s="5"/>
      <c r="F126" s="5"/>
    </row>
    <row r="127" spans="3:6" ht="12.75">
      <c r="C127" s="5"/>
      <c r="D127" s="5"/>
      <c r="E127" s="5"/>
      <c r="F127" s="5"/>
    </row>
    <row r="128" spans="3:6" ht="12.75">
      <c r="C128" s="5"/>
      <c r="D128" s="5"/>
      <c r="E128" s="5"/>
      <c r="F128" s="5"/>
    </row>
    <row r="129" spans="3:6" ht="12.75">
      <c r="C129" s="5"/>
      <c r="D129" s="5"/>
      <c r="E129" s="5"/>
      <c r="F129" s="5"/>
    </row>
    <row r="130" spans="3:6" ht="12.75">
      <c r="C130" s="5"/>
      <c r="D130" s="5"/>
      <c r="E130" s="5"/>
      <c r="F130" s="5"/>
    </row>
    <row r="131" spans="3:6" ht="12.75">
      <c r="C131" s="5"/>
      <c r="D131" s="5"/>
      <c r="E131" s="5"/>
      <c r="F131" s="5"/>
    </row>
    <row r="132" spans="3:6" ht="12.75">
      <c r="C132" s="5"/>
      <c r="D132" s="5"/>
      <c r="E132" s="5"/>
      <c r="F132" s="5"/>
    </row>
    <row r="133" spans="3:6" ht="12.75">
      <c r="C133" s="5"/>
      <c r="D133" s="5"/>
      <c r="E133" s="5"/>
      <c r="F133" s="5"/>
    </row>
    <row r="134" spans="3:6" ht="12.75">
      <c r="C134" s="5"/>
      <c r="D134" s="5"/>
      <c r="E134" s="5"/>
      <c r="F134" s="5"/>
    </row>
    <row r="135" spans="3:6" ht="12.75">
      <c r="C135" s="5"/>
      <c r="D135" s="5"/>
      <c r="E135" s="5"/>
      <c r="F135" s="5"/>
    </row>
    <row r="136" spans="3:6" ht="12.75">
      <c r="C136" s="5"/>
      <c r="D136" s="5"/>
      <c r="E136" s="5"/>
      <c r="F136" s="5"/>
    </row>
    <row r="137" spans="3:6" ht="12.75">
      <c r="C137" s="5"/>
      <c r="D137" s="5"/>
      <c r="E137" s="5"/>
      <c r="F137" s="5"/>
    </row>
    <row r="138" spans="3:6" ht="12.75">
      <c r="C138" s="5"/>
      <c r="D138" s="5"/>
      <c r="E138" s="5"/>
      <c r="F138" s="5"/>
    </row>
    <row r="139" spans="3:6" ht="12.75">
      <c r="C139" s="5"/>
      <c r="D139" s="5"/>
      <c r="E139" s="5"/>
      <c r="F139" s="5"/>
    </row>
    <row r="140" spans="3:6" ht="12.75">
      <c r="C140" s="5"/>
      <c r="D140" s="5"/>
      <c r="E140" s="5"/>
      <c r="F140" s="5"/>
    </row>
    <row r="141" spans="3:6" ht="12.75">
      <c r="C141" s="5"/>
      <c r="D141" s="5"/>
      <c r="E141" s="5"/>
      <c r="F141" s="5"/>
    </row>
    <row r="142" spans="3:6" ht="12.75">
      <c r="C142" s="5"/>
      <c r="D142" s="5"/>
      <c r="E142" s="5"/>
      <c r="F142" s="5"/>
    </row>
    <row r="143" spans="3:6" ht="12.75">
      <c r="C143" s="5"/>
      <c r="D143" s="5"/>
      <c r="E143" s="5"/>
      <c r="F143" s="5"/>
    </row>
    <row r="144" spans="3:6" ht="12.75">
      <c r="C144" s="5"/>
      <c r="D144" s="5"/>
      <c r="E144" s="5"/>
      <c r="F144" s="5"/>
    </row>
    <row r="145" spans="3:6" ht="12.75">
      <c r="C145" s="5"/>
      <c r="D145" s="5"/>
      <c r="E145" s="5"/>
      <c r="F145" s="5"/>
    </row>
    <row r="146" spans="3:6" ht="12.75">
      <c r="C146" s="5"/>
      <c r="D146" s="5"/>
      <c r="E146" s="5"/>
      <c r="F146" s="5"/>
    </row>
    <row r="147" spans="3:6" ht="12.75">
      <c r="C147" s="5"/>
      <c r="D147" s="5"/>
      <c r="E147" s="5"/>
      <c r="F147" s="5"/>
    </row>
    <row r="148" spans="3:6" ht="12.75">
      <c r="C148" s="5"/>
      <c r="D148" s="5"/>
      <c r="E148" s="5"/>
      <c r="F148" s="5"/>
    </row>
    <row r="149" spans="3:6" ht="12.75">
      <c r="C149" s="5"/>
      <c r="D149" s="5"/>
      <c r="E149" s="5"/>
      <c r="F149" s="5"/>
    </row>
    <row r="150" spans="3:6" ht="12.75">
      <c r="C150" s="5"/>
      <c r="D150" s="5"/>
      <c r="E150" s="5"/>
      <c r="F150" s="5"/>
    </row>
    <row r="151" spans="3:6" ht="12.75">
      <c r="C151" s="5"/>
      <c r="D151" s="5"/>
      <c r="E151" s="5"/>
      <c r="F151" s="5"/>
    </row>
    <row r="152" spans="3:6" ht="12.75">
      <c r="C152" s="5"/>
      <c r="D152" s="5"/>
      <c r="E152" s="5"/>
      <c r="F152" s="5"/>
    </row>
    <row r="153" spans="3:6" ht="12.75">
      <c r="C153" s="5"/>
      <c r="D153" s="5"/>
      <c r="E153" s="5"/>
      <c r="F153" s="5"/>
    </row>
    <row r="154" spans="3:6" ht="12.75">
      <c r="C154" s="5"/>
      <c r="D154" s="5"/>
      <c r="E154" s="5"/>
      <c r="F154" s="5"/>
    </row>
    <row r="155" spans="3:6" ht="12.75">
      <c r="C155" s="5"/>
      <c r="D155" s="5"/>
      <c r="E155" s="5"/>
      <c r="F155" s="5"/>
    </row>
    <row r="156" spans="3:6" ht="12.75">
      <c r="C156" s="5"/>
      <c r="D156" s="5"/>
      <c r="E156" s="5"/>
      <c r="F156" s="5"/>
    </row>
    <row r="157" spans="3:6" ht="12.75">
      <c r="C157" s="5"/>
      <c r="D157" s="5"/>
      <c r="E157" s="5"/>
      <c r="F157" s="5"/>
    </row>
    <row r="158" spans="3:6" ht="12.75">
      <c r="C158" s="5"/>
      <c r="D158" s="5"/>
      <c r="E158" s="5"/>
      <c r="F158" s="5"/>
    </row>
    <row r="159" spans="3:6" ht="12.75">
      <c r="C159" s="5"/>
      <c r="D159" s="5"/>
      <c r="E159" s="5"/>
      <c r="F159" s="5"/>
    </row>
    <row r="160" spans="3:6" ht="12.75">
      <c r="C160" s="5"/>
      <c r="D160" s="5"/>
      <c r="E160" s="5"/>
      <c r="F160" s="5"/>
    </row>
    <row r="161" spans="3:6" ht="12.75">
      <c r="C161" s="5"/>
      <c r="D161" s="5"/>
      <c r="E161" s="5"/>
      <c r="F161" s="5"/>
    </row>
    <row r="162" spans="3:6" ht="12.75">
      <c r="C162" s="5"/>
      <c r="D162" s="5"/>
      <c r="E162" s="5"/>
      <c r="F162" s="5"/>
    </row>
    <row r="163" spans="3:6" ht="12.75">
      <c r="C163" s="5"/>
      <c r="D163" s="5"/>
      <c r="E163" s="5"/>
      <c r="F163" s="5"/>
    </row>
    <row r="164" spans="3:6" ht="12.75">
      <c r="C164" s="5"/>
      <c r="D164" s="5"/>
      <c r="E164" s="5"/>
      <c r="F164" s="5"/>
    </row>
    <row r="165" spans="3:6" ht="12.75">
      <c r="C165" s="5"/>
      <c r="D165" s="5"/>
      <c r="E165" s="5"/>
      <c r="F165" s="5"/>
    </row>
    <row r="166" spans="3:6" ht="12.75">
      <c r="C166" s="5"/>
      <c r="D166" s="5"/>
      <c r="E166" s="5"/>
      <c r="F166" s="5"/>
    </row>
    <row r="167" spans="3:6" ht="12.75">
      <c r="C167" s="5"/>
      <c r="D167" s="5"/>
      <c r="E167" s="5"/>
      <c r="F167" s="5"/>
    </row>
    <row r="168" spans="3:6" ht="12.75">
      <c r="C168" s="5"/>
      <c r="D168" s="5"/>
      <c r="E168" s="5"/>
      <c r="F168" s="5"/>
    </row>
    <row r="169" spans="3:6" ht="12.75">
      <c r="C169" s="5"/>
      <c r="D169" s="5"/>
      <c r="E169" s="5"/>
      <c r="F169" s="5"/>
    </row>
    <row r="170" spans="3:6" ht="12.75">
      <c r="C170" s="5"/>
      <c r="D170" s="5"/>
      <c r="E170" s="5"/>
      <c r="F170" s="5"/>
    </row>
    <row r="171" spans="3:6" ht="12.75">
      <c r="C171" s="5"/>
      <c r="D171" s="5"/>
      <c r="E171" s="5"/>
      <c r="F171" s="5"/>
    </row>
    <row r="172" spans="3:6" ht="12.75">
      <c r="C172" s="5"/>
      <c r="D172" s="5"/>
      <c r="E172" s="5"/>
      <c r="F172" s="5"/>
    </row>
    <row r="173" spans="3:6" ht="12.75">
      <c r="C173" s="5"/>
      <c r="D173" s="5"/>
      <c r="E173" s="5"/>
      <c r="F173" s="5"/>
    </row>
    <row r="174" spans="3:6" ht="12.75">
      <c r="C174" s="5"/>
      <c r="D174" s="5"/>
      <c r="E174" s="5"/>
      <c r="F174" s="5"/>
    </row>
    <row r="175" spans="3:6" ht="12.75">
      <c r="C175" s="5"/>
      <c r="D175" s="5"/>
      <c r="E175" s="5"/>
      <c r="F175" s="5"/>
    </row>
    <row r="176" spans="3:6" ht="12.75">
      <c r="C176" s="5"/>
      <c r="D176" s="5"/>
      <c r="E176" s="5"/>
      <c r="F176" s="5"/>
    </row>
    <row r="177" spans="3:6" ht="12.75">
      <c r="C177" s="5"/>
      <c r="D177" s="5"/>
      <c r="E177" s="5"/>
      <c r="F177" s="5"/>
    </row>
    <row r="178" spans="3:6" ht="12.75">
      <c r="C178" s="5"/>
      <c r="D178" s="5"/>
      <c r="E178" s="5"/>
      <c r="F178" s="5"/>
    </row>
    <row r="179" spans="3:6" ht="12.75">
      <c r="C179" s="5"/>
      <c r="D179" s="5"/>
      <c r="E179" s="5"/>
      <c r="F179" s="5"/>
    </row>
    <row r="180" spans="3:6" ht="12.75">
      <c r="C180" s="5"/>
      <c r="D180" s="5"/>
      <c r="E180" s="5"/>
      <c r="F180" s="5"/>
    </row>
    <row r="181" spans="3:6" ht="12.75">
      <c r="C181" s="5"/>
      <c r="D181" s="5"/>
      <c r="E181" s="5"/>
      <c r="F181" s="5"/>
    </row>
    <row r="182" spans="3:6" ht="12.75">
      <c r="C182" s="5"/>
      <c r="D182" s="5"/>
      <c r="E182" s="5"/>
      <c r="F182" s="5"/>
    </row>
    <row r="183" spans="3:6" ht="12.75">
      <c r="C183" s="5"/>
      <c r="D183" s="5"/>
      <c r="E183" s="5"/>
      <c r="F183" s="5"/>
    </row>
    <row r="184" spans="3:6" ht="12.75">
      <c r="C184" s="5"/>
      <c r="D184" s="5"/>
      <c r="E184" s="5"/>
      <c r="F184" s="5"/>
    </row>
    <row r="185" spans="3:6" ht="12.75">
      <c r="C185" s="5"/>
      <c r="D185" s="5"/>
      <c r="E185" s="5"/>
      <c r="F185" s="5"/>
    </row>
    <row r="186" spans="3:6" ht="12.75">
      <c r="C186" s="5"/>
      <c r="D186" s="5"/>
      <c r="E186" s="5"/>
      <c r="F186" s="5"/>
    </row>
    <row r="187" spans="3:6" ht="12.75">
      <c r="C187" s="5"/>
      <c r="D187" s="5"/>
      <c r="E187" s="5"/>
      <c r="F187" s="5"/>
    </row>
    <row r="188" spans="3:6" ht="12.75">
      <c r="C188" s="5"/>
      <c r="D188" s="5"/>
      <c r="E188" s="5"/>
      <c r="F188" s="5"/>
    </row>
    <row r="189" spans="3:6" ht="12.75">
      <c r="C189" s="5"/>
      <c r="D189" s="5"/>
      <c r="E189" s="5"/>
      <c r="F189" s="5"/>
    </row>
    <row r="190" spans="3:6" ht="12.75">
      <c r="C190" s="5"/>
      <c r="D190" s="5"/>
      <c r="E190" s="5"/>
      <c r="F190" s="5"/>
    </row>
    <row r="191" spans="3:6" ht="12.75">
      <c r="C191" s="5"/>
      <c r="D191" s="5"/>
      <c r="E191" s="5"/>
      <c r="F191" s="5"/>
    </row>
    <row r="192" spans="3:6" ht="12.75">
      <c r="C192" s="5"/>
      <c r="D192" s="5"/>
      <c r="E192" s="5"/>
      <c r="F192" s="5"/>
    </row>
    <row r="193" spans="3:6" ht="12.75">
      <c r="C193" s="5"/>
      <c r="D193" s="5"/>
      <c r="E193" s="5"/>
      <c r="F193" s="5"/>
    </row>
    <row r="194" spans="3:6" ht="12.75">
      <c r="C194" s="5"/>
      <c r="D194" s="5"/>
      <c r="E194" s="5"/>
      <c r="F194" s="5"/>
    </row>
    <row r="195" spans="3:6" ht="12.75">
      <c r="C195" s="5"/>
      <c r="D195" s="5"/>
      <c r="E195" s="5"/>
      <c r="F195" s="5"/>
    </row>
    <row r="196" spans="3:6" ht="12.75">
      <c r="C196" s="5"/>
      <c r="D196" s="5"/>
      <c r="E196" s="5"/>
      <c r="F196" s="5"/>
    </row>
    <row r="197" spans="3:6" ht="12.75">
      <c r="C197" s="5"/>
      <c r="D197" s="5"/>
      <c r="E197" s="5"/>
      <c r="F197" s="5"/>
    </row>
    <row r="198" spans="3:6" ht="12.75">
      <c r="C198" s="5"/>
      <c r="D198" s="5"/>
      <c r="E198" s="5"/>
      <c r="F198" s="5"/>
    </row>
    <row r="199" spans="3:6" ht="12.75">
      <c r="C199" s="5"/>
      <c r="D199" s="5"/>
      <c r="E199" s="5"/>
      <c r="F199" s="5"/>
    </row>
    <row r="200" spans="3:6" ht="12.75">
      <c r="C200" s="5"/>
      <c r="D200" s="5"/>
      <c r="E200" s="5"/>
      <c r="F200" s="5"/>
    </row>
    <row r="201" spans="3:6" ht="12.75">
      <c r="C201" s="5"/>
      <c r="D201" s="5"/>
      <c r="E201" s="5"/>
      <c r="F201" s="5"/>
    </row>
    <row r="202" spans="3:6" ht="12.75">
      <c r="C202" s="5"/>
      <c r="D202" s="5"/>
      <c r="E202" s="5"/>
      <c r="F202" s="5"/>
    </row>
    <row r="203" spans="3:6" ht="12.75">
      <c r="C203" s="5"/>
      <c r="D203" s="5"/>
      <c r="E203" s="5"/>
      <c r="F203" s="5"/>
    </row>
    <row r="204" spans="3:6" ht="12.75">
      <c r="C204" s="5"/>
      <c r="D204" s="5"/>
      <c r="E204" s="5"/>
      <c r="F204" s="5"/>
    </row>
    <row r="205" spans="3:6" ht="12.75">
      <c r="C205" s="5"/>
      <c r="D205" s="5"/>
      <c r="E205" s="5"/>
      <c r="F205" s="5"/>
    </row>
    <row r="206" spans="3:6" ht="12.75">
      <c r="C206" s="5"/>
      <c r="D206" s="5"/>
      <c r="E206" s="5"/>
      <c r="F206" s="5"/>
    </row>
    <row r="207" spans="3:6" ht="12.75">
      <c r="C207" s="5"/>
      <c r="D207" s="5"/>
      <c r="E207" s="5"/>
      <c r="F207" s="5"/>
    </row>
    <row r="208" spans="3:6" ht="12.75">
      <c r="C208" s="5"/>
      <c r="D208" s="5"/>
      <c r="E208" s="5"/>
      <c r="F208" s="5"/>
    </row>
    <row r="209" spans="3:6" ht="12.75">
      <c r="C209" s="5"/>
      <c r="D209" s="5"/>
      <c r="E209" s="5"/>
      <c r="F209" s="5"/>
    </row>
    <row r="210" spans="3:6" ht="12.75">
      <c r="C210" s="5"/>
      <c r="D210" s="5"/>
      <c r="E210" s="5"/>
      <c r="F210" s="5"/>
    </row>
    <row r="211" spans="3:6" ht="12.75">
      <c r="C211" s="5"/>
      <c r="D211" s="5"/>
      <c r="E211" s="5"/>
      <c r="F211" s="5"/>
    </row>
    <row r="212" spans="3:6" ht="12.75">
      <c r="C212" s="5"/>
      <c r="D212" s="5"/>
      <c r="E212" s="5"/>
      <c r="F212" s="5"/>
    </row>
    <row r="213" spans="3:6" ht="12.75">
      <c r="C213" s="5"/>
      <c r="D213" s="5"/>
      <c r="E213" s="5"/>
      <c r="F213" s="5"/>
    </row>
    <row r="214" spans="3:6" ht="12.75">
      <c r="C214" s="5"/>
      <c r="D214" s="5"/>
      <c r="E214" s="5"/>
      <c r="F214" s="5"/>
    </row>
    <row r="215" spans="3:6" ht="12.75">
      <c r="C215" s="5"/>
      <c r="D215" s="5"/>
      <c r="E215" s="5"/>
      <c r="F215" s="5"/>
    </row>
    <row r="216" spans="3:6" ht="12.75">
      <c r="C216" s="5"/>
      <c r="D216" s="5"/>
      <c r="E216" s="5"/>
      <c r="F216" s="5"/>
    </row>
    <row r="217" spans="3:6" ht="12.75">
      <c r="C217" s="5"/>
      <c r="D217" s="5"/>
      <c r="E217" s="5"/>
      <c r="F217" s="5"/>
    </row>
    <row r="218" spans="3:6" ht="12.75">
      <c r="C218" s="5"/>
      <c r="D218" s="5"/>
      <c r="E218" s="5"/>
      <c r="F218" s="5"/>
    </row>
    <row r="219" spans="3:6" ht="12.75">
      <c r="C219" s="5"/>
      <c r="D219" s="5"/>
      <c r="E219" s="5"/>
      <c r="F219" s="5"/>
    </row>
    <row r="220" spans="3:6" ht="12.75">
      <c r="C220" s="5"/>
      <c r="D220" s="5"/>
      <c r="E220" s="5"/>
      <c r="F220" s="5"/>
    </row>
    <row r="221" spans="3:6" ht="12.75">
      <c r="C221" s="5"/>
      <c r="D221" s="5"/>
      <c r="E221" s="5"/>
      <c r="F221" s="5"/>
    </row>
    <row r="222" spans="3:6" ht="12.75">
      <c r="C222" s="5"/>
      <c r="D222" s="5"/>
      <c r="E222" s="5"/>
      <c r="F222" s="5"/>
    </row>
    <row r="223" spans="3:6" ht="12.75">
      <c r="C223" s="5"/>
      <c r="D223" s="5"/>
      <c r="E223" s="5"/>
      <c r="F223" s="5"/>
    </row>
    <row r="224" spans="3:6" ht="12.75">
      <c r="C224" s="5"/>
      <c r="D224" s="5"/>
      <c r="E224" s="5"/>
      <c r="F224" s="5"/>
    </row>
    <row r="225" spans="3:6" ht="12.75">
      <c r="C225" s="5"/>
      <c r="D225" s="5"/>
      <c r="E225" s="5"/>
      <c r="F225" s="5"/>
    </row>
    <row r="226" spans="3:6" ht="12.75">
      <c r="C226" s="5"/>
      <c r="D226" s="5"/>
      <c r="E226" s="5"/>
      <c r="F226" s="5"/>
    </row>
    <row r="227" spans="3:6" ht="12.75">
      <c r="C227" s="5"/>
      <c r="D227" s="5"/>
      <c r="E227" s="5"/>
      <c r="F227" s="5"/>
    </row>
    <row r="228" spans="3:6" ht="12.75">
      <c r="C228" s="5"/>
      <c r="D228" s="5"/>
      <c r="E228" s="5"/>
      <c r="F228" s="5"/>
    </row>
    <row r="229" spans="3:6" ht="12.75">
      <c r="C229" s="5"/>
      <c r="D229" s="5"/>
      <c r="E229" s="5"/>
      <c r="F229" s="5"/>
    </row>
    <row r="230" spans="3:6" ht="12.75">
      <c r="C230" s="5"/>
      <c r="D230" s="5"/>
      <c r="E230" s="5"/>
      <c r="F230" s="5"/>
    </row>
    <row r="231" spans="3:6" ht="12.75">
      <c r="C231" s="5"/>
      <c r="D231" s="5"/>
      <c r="E231" s="5"/>
      <c r="F231" s="5"/>
    </row>
    <row r="232" spans="3:6" ht="12.75">
      <c r="C232" s="5"/>
      <c r="D232" s="5"/>
      <c r="E232" s="5"/>
      <c r="F232" s="5"/>
    </row>
    <row r="233" spans="3:6" ht="12.75">
      <c r="C233" s="5"/>
      <c r="D233" s="5"/>
      <c r="E233" s="5"/>
      <c r="F233" s="5"/>
    </row>
    <row r="234" spans="3:6" ht="12.75">
      <c r="C234" s="5"/>
      <c r="D234" s="5"/>
      <c r="E234" s="5"/>
      <c r="F234" s="5"/>
    </row>
    <row r="235" spans="3:6" ht="12.75">
      <c r="C235" s="5"/>
      <c r="D235" s="5"/>
      <c r="E235" s="5"/>
      <c r="F235" s="5"/>
    </row>
    <row r="236" spans="3:6" ht="12.75">
      <c r="C236" s="5"/>
      <c r="D236" s="5"/>
      <c r="E236" s="5"/>
      <c r="F236" s="5"/>
    </row>
    <row r="237" spans="3:6" ht="12.75">
      <c r="C237" s="5"/>
      <c r="D237" s="5"/>
      <c r="E237" s="5"/>
      <c r="F237" s="5"/>
    </row>
    <row r="238" spans="3:6" ht="12.75">
      <c r="C238" s="5"/>
      <c r="D238" s="5"/>
      <c r="E238" s="5"/>
      <c r="F238" s="5"/>
    </row>
    <row r="239" spans="3:6" ht="12.75">
      <c r="C239" s="5"/>
      <c r="D239" s="5"/>
      <c r="E239" s="5"/>
      <c r="F239" s="5"/>
    </row>
    <row r="240" spans="3:6" ht="12.75">
      <c r="C240" s="5"/>
      <c r="D240" s="5"/>
      <c r="E240" s="5"/>
      <c r="F240" s="5"/>
    </row>
    <row r="241" spans="3:6" ht="12.75">
      <c r="C241" s="5"/>
      <c r="D241" s="5"/>
      <c r="E241" s="5"/>
      <c r="F241" s="5"/>
    </row>
    <row r="242" spans="3:6" ht="12.75">
      <c r="C242" s="5"/>
      <c r="D242" s="5"/>
      <c r="E242" s="5"/>
      <c r="F242" s="5"/>
    </row>
    <row r="243" spans="3:6" ht="12.75">
      <c r="C243" s="5"/>
      <c r="D243" s="5"/>
      <c r="E243" s="5"/>
      <c r="F243" s="5"/>
    </row>
    <row r="244" spans="3:6" ht="12.75">
      <c r="C244" s="5"/>
      <c r="D244" s="5"/>
      <c r="E244" s="5"/>
      <c r="F244" s="5"/>
    </row>
    <row r="245" spans="3:6" ht="12.75">
      <c r="C245" s="5"/>
      <c r="D245" s="5"/>
      <c r="E245" s="5"/>
      <c r="F245" s="5"/>
    </row>
    <row r="246" spans="3:6" ht="12.75">
      <c r="C246" s="5"/>
      <c r="D246" s="5"/>
      <c r="E246" s="5"/>
      <c r="F246" s="5"/>
    </row>
    <row r="247" spans="3:6" ht="12.75">
      <c r="C247" s="5"/>
      <c r="D247" s="5"/>
      <c r="E247" s="5"/>
      <c r="F247" s="5"/>
    </row>
    <row r="248" spans="3:6" ht="12.75">
      <c r="C248" s="5"/>
      <c r="D248" s="5"/>
      <c r="E248" s="5"/>
      <c r="F248" s="5"/>
    </row>
    <row r="249" spans="3:6" ht="12.75">
      <c r="C249" s="5"/>
      <c r="D249" s="5"/>
      <c r="E249" s="5"/>
      <c r="F249" s="5"/>
    </row>
    <row r="250" spans="3:6" ht="12.75">
      <c r="C250" s="5"/>
      <c r="D250" s="5"/>
      <c r="E250" s="5"/>
      <c r="F250" s="5"/>
    </row>
    <row r="251" spans="3:6" ht="12.75">
      <c r="C251" s="5"/>
      <c r="D251" s="5"/>
      <c r="E251" s="5"/>
      <c r="F251" s="5"/>
    </row>
    <row r="252" spans="3:6" ht="12.75">
      <c r="C252" s="5"/>
      <c r="D252" s="5"/>
      <c r="E252" s="5"/>
      <c r="F252" s="5"/>
    </row>
    <row r="253" spans="3:6" ht="12.75">
      <c r="C253" s="5"/>
      <c r="D253" s="5"/>
      <c r="E253" s="5"/>
      <c r="F253" s="5"/>
    </row>
    <row r="254" spans="3:6" ht="12.75">
      <c r="C254" s="5"/>
      <c r="D254" s="5"/>
      <c r="E254" s="5"/>
      <c r="F254" s="5"/>
    </row>
    <row r="255" spans="3:6" ht="12.75">
      <c r="C255" s="5"/>
      <c r="D255" s="5"/>
      <c r="E255" s="5"/>
      <c r="F255" s="5"/>
    </row>
    <row r="256" spans="3:6" ht="12.75">
      <c r="C256" s="5"/>
      <c r="D256" s="5"/>
      <c r="E256" s="5"/>
      <c r="F256" s="5"/>
    </row>
    <row r="257" spans="3:6" ht="12.75">
      <c r="C257" s="5"/>
      <c r="D257" s="5"/>
      <c r="E257" s="5"/>
      <c r="F257" s="5"/>
    </row>
    <row r="258" spans="3:6" ht="12.75">
      <c r="C258" s="5"/>
      <c r="D258" s="5"/>
      <c r="E258" s="5"/>
      <c r="F258" s="5"/>
    </row>
    <row r="259" spans="3:6" ht="12.75">
      <c r="C259" s="5"/>
      <c r="D259" s="5"/>
      <c r="E259" s="5"/>
      <c r="F259" s="5"/>
    </row>
    <row r="260" spans="3:6" ht="12.75">
      <c r="C260" s="5"/>
      <c r="D260" s="5"/>
      <c r="E260" s="5"/>
      <c r="F260" s="5"/>
    </row>
    <row r="261" spans="3:6" ht="12.75">
      <c r="C261" s="5"/>
      <c r="D261" s="5"/>
      <c r="E261" s="5"/>
      <c r="F261" s="5"/>
    </row>
    <row r="262" spans="3:6" ht="12.75">
      <c r="C262" s="5"/>
      <c r="D262" s="5"/>
      <c r="E262" s="5"/>
      <c r="F262" s="5"/>
    </row>
    <row r="263" spans="3:6" ht="12.75">
      <c r="C263" s="5"/>
      <c r="D263" s="5"/>
      <c r="E263" s="5"/>
      <c r="F263" s="5"/>
    </row>
    <row r="264" spans="3:6" ht="12.75">
      <c r="C264" s="5"/>
      <c r="D264" s="5"/>
      <c r="E264" s="5"/>
      <c r="F264" s="5"/>
    </row>
    <row r="265" spans="3:6" ht="12.75">
      <c r="C265" s="5"/>
      <c r="D265" s="5"/>
      <c r="E265" s="5"/>
      <c r="F265" s="5"/>
    </row>
    <row r="266" spans="3:6" ht="12.75">
      <c r="C266" s="5"/>
      <c r="D266" s="5"/>
      <c r="E266" s="5"/>
      <c r="F266" s="5"/>
    </row>
    <row r="267" spans="3:6" ht="12.75">
      <c r="C267" s="5"/>
      <c r="D267" s="5"/>
      <c r="E267" s="5"/>
      <c r="F267" s="5"/>
    </row>
    <row r="268" spans="3:6" ht="12.75">
      <c r="C268" s="5"/>
      <c r="D268" s="5"/>
      <c r="E268" s="5"/>
      <c r="F268" s="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zoomScalePageLayoutView="0" workbookViewId="0" topLeftCell="A1">
      <selection activeCell="F12" sqref="F12"/>
    </sheetView>
  </sheetViews>
  <sheetFormatPr defaultColWidth="9.33203125" defaultRowHeight="12.75"/>
  <cols>
    <col min="1" max="1" width="9.66015625" style="0" bestFit="1" customWidth="1"/>
    <col min="2" max="2" width="31.33203125" style="0" customWidth="1"/>
    <col min="3" max="3" width="17.5" style="0" customWidth="1"/>
    <col min="4" max="4" width="14.5" style="0" customWidth="1"/>
    <col min="5" max="5" width="17" style="0" customWidth="1"/>
    <col min="6" max="6" width="17.66015625" style="0" customWidth="1"/>
  </cols>
  <sheetData>
    <row r="1" ht="12.75">
      <c r="A1" s="1" t="str">
        <f>'FA550'!A1</f>
        <v>City of Columbia</v>
      </c>
    </row>
    <row r="2" ht="12.75">
      <c r="A2" s="1" t="str">
        <f>'FA550'!A2</f>
        <v>Fund 550</v>
      </c>
    </row>
    <row r="3" ht="12.75">
      <c r="A3" s="1" t="s">
        <v>121</v>
      </c>
    </row>
    <row r="4" ht="12.75">
      <c r="A4" s="1" t="str">
        <f>'FA550'!A4</f>
        <v>For the Year Ended September 30, 2015</v>
      </c>
    </row>
    <row r="6" spans="3:5" ht="12.75">
      <c r="C6" s="9" t="s">
        <v>118</v>
      </c>
      <c r="E6" s="9" t="s">
        <v>119</v>
      </c>
    </row>
    <row r="7" spans="1:6" ht="13.5">
      <c r="A7" s="2" t="s">
        <v>6</v>
      </c>
      <c r="B7" s="2"/>
      <c r="C7" s="2" t="s">
        <v>8</v>
      </c>
      <c r="D7" s="2"/>
      <c r="E7" s="2" t="s">
        <v>122</v>
      </c>
      <c r="F7" s="2" t="s">
        <v>120</v>
      </c>
    </row>
    <row r="8" spans="1:6" ht="13.5">
      <c r="A8" s="2" t="s">
        <v>7</v>
      </c>
      <c r="B8" s="2" t="s">
        <v>11</v>
      </c>
      <c r="C8" s="3" t="str">
        <f>'FA550'!F8</f>
        <v>of 9/30/15</v>
      </c>
      <c r="D8" s="2"/>
      <c r="E8" s="2" t="str">
        <f>'FA550'!F8</f>
        <v>of 9/30/15</v>
      </c>
      <c r="F8" s="2" t="str">
        <f>'FA550'!F8</f>
        <v>of 9/30/15</v>
      </c>
    </row>
    <row r="10" ht="12.75">
      <c r="B10" t="s">
        <v>12</v>
      </c>
    </row>
    <row r="11" spans="1:6" ht="12.75">
      <c r="A11" s="4">
        <v>310</v>
      </c>
      <c r="B11" t="s">
        <v>13</v>
      </c>
      <c r="C11" s="5">
        <f>+'FA550'!F11</f>
        <v>133837.43</v>
      </c>
      <c r="D11" s="5"/>
      <c r="E11" s="5">
        <f>+Dep550!F11</f>
        <v>0</v>
      </c>
      <c r="F11" s="5">
        <f>+C11-E11</f>
        <v>133837.43</v>
      </c>
    </row>
    <row r="12" spans="1:6" ht="12.75">
      <c r="A12" s="4">
        <v>311</v>
      </c>
      <c r="B12" t="s">
        <v>14</v>
      </c>
      <c r="C12" s="5">
        <f>+'FA550'!F12</f>
        <v>3295887.17</v>
      </c>
      <c r="D12" s="5"/>
      <c r="E12" s="5">
        <f>+Dep550!F12</f>
        <v>2416000.92</v>
      </c>
      <c r="F12" s="5">
        <f>+C12-E12</f>
        <v>879886.25</v>
      </c>
    </row>
    <row r="13" spans="1:6" ht="12.75">
      <c r="A13" s="4">
        <v>312</v>
      </c>
      <c r="B13" t="s">
        <v>15</v>
      </c>
      <c r="C13" s="5">
        <f>+'FA550'!F13</f>
        <v>1173351.31</v>
      </c>
      <c r="D13" s="5"/>
      <c r="E13" s="5">
        <f>+Dep550!F13</f>
        <v>952801.09</v>
      </c>
      <c r="F13" s="5">
        <f>+C13-E13</f>
        <v>220550.2200000001</v>
      </c>
    </row>
    <row r="14" spans="1:6" ht="12.75">
      <c r="A14" s="4">
        <v>314</v>
      </c>
      <c r="B14" t="s">
        <v>16</v>
      </c>
      <c r="C14" s="5">
        <f>+'FA550'!F14</f>
        <v>3532254.61</v>
      </c>
      <c r="D14" s="5"/>
      <c r="E14" s="5">
        <f>+Dep550!F14</f>
        <v>1528540.25</v>
      </c>
      <c r="F14" s="5">
        <f>+C14-E14</f>
        <v>2003714.3599999999</v>
      </c>
    </row>
    <row r="15" spans="1:6" ht="12.75">
      <c r="A15" s="4">
        <v>316</v>
      </c>
      <c r="B15" t="s">
        <v>17</v>
      </c>
      <c r="C15" s="5">
        <f>+'FA550'!F15</f>
        <v>4380998.82</v>
      </c>
      <c r="D15" s="5"/>
      <c r="E15" s="5">
        <f>+Dep550!F15</f>
        <v>1629464.51</v>
      </c>
      <c r="F15" s="5">
        <f>+C15-E15</f>
        <v>2751534.3100000005</v>
      </c>
    </row>
    <row r="16" spans="1:6" ht="12.75">
      <c r="A16" s="4"/>
      <c r="C16" s="5"/>
      <c r="D16" s="5"/>
      <c r="E16" s="5"/>
      <c r="F16" s="5"/>
    </row>
    <row r="17" spans="1:6" ht="12.75">
      <c r="A17" s="4"/>
      <c r="B17" s="4" t="s">
        <v>18</v>
      </c>
      <c r="C17" s="6">
        <f>SUM(C11:C16)</f>
        <v>12516329.34</v>
      </c>
      <c r="D17" s="6"/>
      <c r="E17" s="6">
        <f>SUM(E11:E16)</f>
        <v>6526806.77</v>
      </c>
      <c r="F17" s="6">
        <f>SUM(F11:F16)</f>
        <v>5989522.57</v>
      </c>
    </row>
    <row r="18" spans="1:6" ht="12.75">
      <c r="A18" s="4"/>
      <c r="C18" s="5"/>
      <c r="D18" s="5"/>
      <c r="E18" s="5"/>
      <c r="F18" s="5"/>
    </row>
    <row r="19" spans="1:6" ht="12.75">
      <c r="A19" s="4"/>
      <c r="B19" t="s">
        <v>19</v>
      </c>
      <c r="C19" s="5"/>
      <c r="D19" s="5"/>
      <c r="E19" s="5"/>
      <c r="F19" s="5"/>
    </row>
    <row r="20" spans="1:6" ht="12.75">
      <c r="A20" s="4">
        <v>321</v>
      </c>
      <c r="B20" t="s">
        <v>14</v>
      </c>
      <c r="C20" s="5">
        <f>+'FA550'!F20</f>
        <v>3405121.88</v>
      </c>
      <c r="D20" s="5"/>
      <c r="E20" s="5">
        <f>+Dep550!F20</f>
        <v>1489522.5699999998</v>
      </c>
      <c r="F20" s="5">
        <f>+C20-E20</f>
        <v>1915599.31</v>
      </c>
    </row>
    <row r="21" spans="1:6" ht="12.75">
      <c r="A21" s="4">
        <v>325</v>
      </c>
      <c r="B21" t="s">
        <v>20</v>
      </c>
      <c r="C21" s="5">
        <f>+'FA550'!F21</f>
        <v>1470355.69</v>
      </c>
      <c r="D21" s="5"/>
      <c r="E21" s="5">
        <f>+Dep550!F21</f>
        <v>1292756.81</v>
      </c>
      <c r="F21" s="5">
        <f>+C21-E21</f>
        <v>177598.8799999999</v>
      </c>
    </row>
    <row r="22" spans="1:6" ht="12.75">
      <c r="A22" s="4" t="s">
        <v>4</v>
      </c>
      <c r="C22" s="5"/>
      <c r="D22" s="5"/>
      <c r="E22" s="5"/>
      <c r="F22" s="5"/>
    </row>
    <row r="23" spans="1:6" ht="12.75">
      <c r="A23" s="4" t="s">
        <v>4</v>
      </c>
      <c r="B23" s="4" t="s">
        <v>18</v>
      </c>
      <c r="C23" s="6">
        <f>SUM(C20:C22)</f>
        <v>4875477.57</v>
      </c>
      <c r="D23" s="6"/>
      <c r="E23" s="6">
        <f>SUM(E20:E22)</f>
        <v>2782279.38</v>
      </c>
      <c r="F23" s="6">
        <f>SUM(F20:F22)</f>
        <v>2093198.19</v>
      </c>
    </row>
    <row r="24" spans="1:6" ht="12.75">
      <c r="A24" s="4" t="s">
        <v>4</v>
      </c>
      <c r="C24" s="5"/>
      <c r="D24" s="5"/>
      <c r="E24" s="5"/>
      <c r="F24" s="5"/>
    </row>
    <row r="25" spans="1:6" ht="12.75">
      <c r="A25" s="4" t="s">
        <v>4</v>
      </c>
      <c r="B25" t="s">
        <v>21</v>
      </c>
      <c r="C25" s="5"/>
      <c r="D25" s="5"/>
      <c r="E25" s="5"/>
      <c r="F25" s="5"/>
    </row>
    <row r="26" spans="1:6" ht="12.75">
      <c r="A26" s="4">
        <v>330</v>
      </c>
      <c r="B26" t="s">
        <v>13</v>
      </c>
      <c r="C26" s="5">
        <f>+'FA550'!F26</f>
        <v>106277.18</v>
      </c>
      <c r="D26" s="5"/>
      <c r="E26" s="5">
        <f>+Dep550!F26</f>
        <v>0</v>
      </c>
      <c r="F26" s="5">
        <f>+C26-E26</f>
        <v>106277.18</v>
      </c>
    </row>
    <row r="27" spans="1:6" ht="12.75">
      <c r="A27" s="4">
        <v>331</v>
      </c>
      <c r="B27" t="s">
        <v>14</v>
      </c>
      <c r="C27" s="5">
        <f>+'FA550'!F27</f>
        <v>13373705.25</v>
      </c>
      <c r="D27" s="5"/>
      <c r="E27" s="5">
        <f>+Dep550!F27</f>
        <v>4384040.27</v>
      </c>
      <c r="F27" s="5">
        <f>+C27-E27</f>
        <v>8989664.98</v>
      </c>
    </row>
    <row r="28" spans="1:6" ht="12.75">
      <c r="A28" s="4">
        <v>332</v>
      </c>
      <c r="B28" t="s">
        <v>22</v>
      </c>
      <c r="C28" s="5">
        <f>+'FA550'!F28</f>
        <v>7207868.44</v>
      </c>
      <c r="D28" s="5"/>
      <c r="E28" s="5">
        <f>+Dep550!F28</f>
        <v>5311352.6</v>
      </c>
      <c r="F28" s="5">
        <f>+C28-E28</f>
        <v>1896515.8400000008</v>
      </c>
    </row>
    <row r="29" spans="1:6" ht="12.75">
      <c r="A29" s="4" t="s">
        <v>4</v>
      </c>
      <c r="C29" s="5"/>
      <c r="D29" s="5"/>
      <c r="E29" s="5"/>
      <c r="F29" s="5"/>
    </row>
    <row r="30" spans="1:6" ht="12.75">
      <c r="A30" s="4" t="s">
        <v>4</v>
      </c>
      <c r="B30" s="4" t="s">
        <v>18</v>
      </c>
      <c r="C30" s="6">
        <f>SUM(C26:C29)</f>
        <v>20687850.87</v>
      </c>
      <c r="D30" s="6"/>
      <c r="E30" s="6">
        <f>SUM(E26:E29)</f>
        <v>9695392.87</v>
      </c>
      <c r="F30" s="6">
        <f>SUM(F26:F29)</f>
        <v>10992458</v>
      </c>
    </row>
    <row r="31" spans="1:6" ht="12.75">
      <c r="A31" s="4" t="s">
        <v>4</v>
      </c>
      <c r="C31" s="5"/>
      <c r="D31" s="5"/>
      <c r="E31" s="5"/>
      <c r="F31" s="5"/>
    </row>
    <row r="32" spans="1:6" ht="12.75">
      <c r="A32" s="4" t="s">
        <v>4</v>
      </c>
      <c r="C32" s="5"/>
      <c r="D32" s="5"/>
      <c r="E32" s="5"/>
      <c r="F32" s="5"/>
    </row>
    <row r="33" spans="1:6" ht="12.75">
      <c r="A33" s="4" t="s">
        <v>4</v>
      </c>
      <c r="B33" t="s">
        <v>23</v>
      </c>
      <c r="C33" s="5"/>
      <c r="D33" s="5"/>
      <c r="E33" s="5"/>
      <c r="F33" s="5"/>
    </row>
    <row r="34" spans="1:6" ht="12.75">
      <c r="A34" s="4">
        <v>340</v>
      </c>
      <c r="B34" t="s">
        <v>13</v>
      </c>
      <c r="C34" s="5">
        <f>+'FA550'!F34</f>
        <v>1218124.77</v>
      </c>
      <c r="D34" s="5"/>
      <c r="E34" s="5">
        <f>+Dep550!F34</f>
        <v>0</v>
      </c>
      <c r="F34" s="5">
        <f aca="true" t="shared" si="0" ref="F34:F40">+C34-E34</f>
        <v>1218124.77</v>
      </c>
    </row>
    <row r="35" spans="1:6" ht="12.75">
      <c r="A35" s="4">
        <v>341</v>
      </c>
      <c r="B35" t="s">
        <v>14</v>
      </c>
      <c r="C35" s="5">
        <f>+'FA550'!F35</f>
        <v>2116558.9</v>
      </c>
      <c r="D35" s="5"/>
      <c r="E35" s="5">
        <f>+Dep550!F35</f>
        <v>794477.25</v>
      </c>
      <c r="F35" s="5">
        <f t="shared" si="0"/>
        <v>1322081.65</v>
      </c>
    </row>
    <row r="36" spans="1:6" ht="12.75">
      <c r="A36" s="4">
        <v>342</v>
      </c>
      <c r="B36" t="s">
        <v>15</v>
      </c>
      <c r="C36" s="5">
        <f>+'FA550'!F36</f>
        <v>7321378.33</v>
      </c>
      <c r="D36" s="5"/>
      <c r="E36" s="5">
        <f>+Dep550!F36</f>
        <v>2541883.51</v>
      </c>
      <c r="F36" s="5">
        <f t="shared" si="0"/>
        <v>4779494.82</v>
      </c>
    </row>
    <row r="37" spans="1:6" ht="12.75">
      <c r="A37" s="4">
        <v>343</v>
      </c>
      <c r="B37" t="s">
        <v>24</v>
      </c>
      <c r="C37" s="5">
        <f>+'FA550'!F37</f>
        <v>78126833.57</v>
      </c>
      <c r="D37" s="5"/>
      <c r="E37" s="5">
        <f>+Dep550!F37</f>
        <v>12000298.149999999</v>
      </c>
      <c r="F37" s="5">
        <f t="shared" si="0"/>
        <v>66126535.419999994</v>
      </c>
    </row>
    <row r="38" spans="1:6" ht="12.75">
      <c r="A38" s="4">
        <v>345</v>
      </c>
      <c r="B38" t="s">
        <v>25</v>
      </c>
      <c r="C38" s="5">
        <f>+'FA550'!F38</f>
        <v>15651720.16</v>
      </c>
      <c r="D38" s="5"/>
      <c r="E38" s="5">
        <f>+Dep550!F38</f>
        <v>5797643.76</v>
      </c>
      <c r="F38" s="5">
        <f t="shared" si="0"/>
        <v>9854076.4</v>
      </c>
    </row>
    <row r="39" spans="1:6" ht="12.75">
      <c r="A39" s="4">
        <v>346</v>
      </c>
      <c r="B39" t="s">
        <v>26</v>
      </c>
      <c r="C39" s="5">
        <f>+'FA550'!F39</f>
        <v>4978645.62</v>
      </c>
      <c r="D39" s="5"/>
      <c r="E39" s="5">
        <f>+Dep550!F39</f>
        <v>2335848.19</v>
      </c>
      <c r="F39" s="5">
        <f t="shared" si="0"/>
        <v>2642797.43</v>
      </c>
    </row>
    <row r="40" spans="1:6" ht="12.75">
      <c r="A40" s="4">
        <v>348</v>
      </c>
      <c r="B40" t="s">
        <v>27</v>
      </c>
      <c r="C40" s="5">
        <f>+'FA550'!F40</f>
        <v>4205374.67</v>
      </c>
      <c r="D40" s="5"/>
      <c r="E40" s="5">
        <f>+Dep550!F40</f>
        <v>1764907.71</v>
      </c>
      <c r="F40" s="5">
        <f t="shared" si="0"/>
        <v>2440466.96</v>
      </c>
    </row>
    <row r="41" spans="1:6" ht="12.75">
      <c r="A41" s="4"/>
      <c r="C41" s="5"/>
      <c r="D41" s="5"/>
      <c r="E41" s="5"/>
      <c r="F41" s="5"/>
    </row>
    <row r="42" spans="1:6" ht="12.75">
      <c r="A42" s="4"/>
      <c r="B42" s="4" t="s">
        <v>18</v>
      </c>
      <c r="C42" s="6">
        <f>SUM(C34:C41)</f>
        <v>113618636.02</v>
      </c>
      <c r="D42" s="6"/>
      <c r="E42" s="6">
        <f>SUM(E34:E41)</f>
        <v>25235058.57</v>
      </c>
      <c r="F42" s="6">
        <f>SUM(F34:F41)</f>
        <v>88383577.45</v>
      </c>
    </row>
    <row r="43" spans="1:6" ht="12.75">
      <c r="A43" s="4"/>
      <c r="C43" s="5"/>
      <c r="D43" s="5"/>
      <c r="E43" s="5"/>
      <c r="F43" s="5"/>
    </row>
    <row r="44" spans="1:6" ht="12.75">
      <c r="A44" s="4"/>
      <c r="B44" t="s">
        <v>28</v>
      </c>
      <c r="C44" s="5"/>
      <c r="D44" s="5"/>
      <c r="E44" s="5"/>
      <c r="F44" s="5"/>
    </row>
    <row r="45" spans="1:6" ht="12.75">
      <c r="A45" s="4">
        <v>390</v>
      </c>
      <c r="B45" t="s">
        <v>14</v>
      </c>
      <c r="C45" s="5">
        <f>+'FA550'!F45</f>
        <v>512374.22</v>
      </c>
      <c r="D45" s="5"/>
      <c r="E45" s="5">
        <f>+Dep550!F45</f>
        <v>162003.84000000003</v>
      </c>
      <c r="F45" s="5">
        <f aca="true" t="shared" si="1" ref="F45:F52">+C45-E45</f>
        <v>350370.37999999995</v>
      </c>
    </row>
    <row r="46" spans="1:6" ht="12.75">
      <c r="A46" s="4">
        <v>391</v>
      </c>
      <c r="B46" t="s">
        <v>29</v>
      </c>
      <c r="C46" s="5">
        <f>+'FA550'!F46</f>
        <v>72136</v>
      </c>
      <c r="D46" s="5"/>
      <c r="E46" s="5">
        <f>+Dep550!F46</f>
        <v>72136</v>
      </c>
      <c r="F46" s="5">
        <f t="shared" si="1"/>
        <v>0</v>
      </c>
    </row>
    <row r="47" spans="1:6" ht="12.75">
      <c r="A47" s="4">
        <v>392</v>
      </c>
      <c r="B47" t="s">
        <v>30</v>
      </c>
      <c r="C47" s="5">
        <f>+'FA550'!F47</f>
        <v>3358210.4099999997</v>
      </c>
      <c r="D47" s="5"/>
      <c r="E47" s="5">
        <f>+Dep550!F47</f>
        <v>1607234.6000000003</v>
      </c>
      <c r="F47" s="5">
        <f t="shared" si="1"/>
        <v>1750975.8099999994</v>
      </c>
    </row>
    <row r="48" spans="1:6" ht="12.75">
      <c r="A48" s="4">
        <v>393</v>
      </c>
      <c r="B48" t="s">
        <v>31</v>
      </c>
      <c r="C48" s="5">
        <f>+'FA550'!F48</f>
        <v>35788.89</v>
      </c>
      <c r="D48" s="5"/>
      <c r="E48" s="5">
        <f>+Dep550!F48</f>
        <v>32784.89</v>
      </c>
      <c r="F48" s="5">
        <f t="shared" si="1"/>
        <v>3004</v>
      </c>
    </row>
    <row r="49" spans="1:6" ht="12.75">
      <c r="A49" s="4">
        <v>394</v>
      </c>
      <c r="B49" t="s">
        <v>32</v>
      </c>
      <c r="C49" s="5">
        <f>+'FA550'!F49</f>
        <v>88544.15</v>
      </c>
      <c r="D49" s="5"/>
      <c r="E49" s="5">
        <f>+Dep550!F49</f>
        <v>66765.03</v>
      </c>
      <c r="F49" s="5">
        <f t="shared" si="1"/>
        <v>21779.119999999995</v>
      </c>
    </row>
    <row r="50" spans="1:6" ht="12.75">
      <c r="A50" s="4">
        <v>395</v>
      </c>
      <c r="B50" t="s">
        <v>33</v>
      </c>
      <c r="C50" s="5">
        <f>+'FA550'!F50</f>
        <v>101339.55</v>
      </c>
      <c r="D50" s="5"/>
      <c r="E50" s="5">
        <f>+Dep550!F50</f>
        <v>91800.31</v>
      </c>
      <c r="F50" s="5">
        <f t="shared" si="1"/>
        <v>9539.240000000005</v>
      </c>
    </row>
    <row r="51" spans="1:6" ht="12.75">
      <c r="A51" s="4">
        <v>396</v>
      </c>
      <c r="B51" t="s">
        <v>34</v>
      </c>
      <c r="C51" s="5">
        <f>+'FA550'!F51</f>
        <v>843876.72</v>
      </c>
      <c r="D51" s="5"/>
      <c r="E51" s="5">
        <f>+Dep550!F51</f>
        <v>657816.0800000001</v>
      </c>
      <c r="F51" s="5">
        <f t="shared" si="1"/>
        <v>186060.6399999999</v>
      </c>
    </row>
    <row r="52" spans="1:6" ht="12.75">
      <c r="A52" s="4">
        <v>397</v>
      </c>
      <c r="B52" t="s">
        <v>35</v>
      </c>
      <c r="C52" s="5">
        <f>+'FA550'!F52</f>
        <v>47696.82</v>
      </c>
      <c r="D52" s="5"/>
      <c r="E52" s="5">
        <f>+Dep550!F52</f>
        <v>34711.78</v>
      </c>
      <c r="F52" s="5">
        <f t="shared" si="1"/>
        <v>12985.04</v>
      </c>
    </row>
    <row r="53" spans="3:6" ht="12.75">
      <c r="C53" s="5"/>
      <c r="D53" s="5"/>
      <c r="E53" s="5"/>
      <c r="F53" s="5"/>
    </row>
    <row r="54" spans="2:6" ht="12.75">
      <c r="B54" s="4" t="s">
        <v>18</v>
      </c>
      <c r="C54" s="6">
        <f>SUM(C45:C53)</f>
        <v>5059966.76</v>
      </c>
      <c r="D54" s="6"/>
      <c r="E54" s="6">
        <f>SUM(E45:E53)</f>
        <v>2725252.5300000003</v>
      </c>
      <c r="F54" s="6">
        <f>SUM(F45:F53)</f>
        <v>2334714.2299999995</v>
      </c>
    </row>
    <row r="55" spans="3:6" ht="12.75">
      <c r="C55" s="5"/>
      <c r="D55" s="5"/>
      <c r="E55" s="5"/>
      <c r="F55" s="5"/>
    </row>
    <row r="56" spans="2:6" ht="13.5" thickBot="1">
      <c r="B56" s="9" t="s">
        <v>36</v>
      </c>
      <c r="C56" s="8">
        <f>SUM(C17,C23,C30,C42,C54)</f>
        <v>156758260.56</v>
      </c>
      <c r="D56" s="8"/>
      <c r="E56" s="8">
        <f>SUM(E17,E23,E30,E42,E54)</f>
        <v>46964790.12</v>
      </c>
      <c r="F56" s="8">
        <f>SUM(F17,F23,F30,F42,F54)</f>
        <v>109793470.44000001</v>
      </c>
    </row>
    <row r="57" spans="3:6" ht="13.5" thickTop="1">
      <c r="C57" s="5"/>
      <c r="D57" s="5"/>
      <c r="E57" s="5"/>
      <c r="F57" s="5"/>
    </row>
    <row r="58" spans="3:6" ht="12.75">
      <c r="C58" s="5"/>
      <c r="D58" s="5"/>
      <c r="E58" s="5"/>
      <c r="F58" s="5"/>
    </row>
    <row r="59" spans="3:6" ht="12.75">
      <c r="C59" s="5"/>
      <c r="D59" s="5"/>
      <c r="E59" s="5"/>
      <c r="F59" s="5"/>
    </row>
    <row r="60" spans="3:6" ht="12.75">
      <c r="C60" s="5"/>
      <c r="D60" s="5"/>
      <c r="E60" s="5"/>
      <c r="F60" s="5"/>
    </row>
    <row r="61" spans="3:6" ht="12.75">
      <c r="C61" s="5"/>
      <c r="D61" s="5"/>
      <c r="E61" s="5"/>
      <c r="F61" s="5"/>
    </row>
    <row r="62" spans="3:6" ht="12.75">
      <c r="C62" s="5"/>
      <c r="D62" s="5"/>
      <c r="E62" s="5"/>
      <c r="F62" s="5"/>
    </row>
    <row r="63" spans="3:6" ht="12.75">
      <c r="C63" s="5"/>
      <c r="D63" s="5"/>
      <c r="E63" s="5"/>
      <c r="F63" s="5"/>
    </row>
    <row r="64" spans="3:6" ht="12.75">
      <c r="C64" s="5"/>
      <c r="D64" s="5"/>
      <c r="E64" s="5"/>
      <c r="F64" s="5"/>
    </row>
    <row r="65" spans="3:6" ht="12.75">
      <c r="C65" s="5"/>
      <c r="D65" s="5"/>
      <c r="E65" s="5"/>
      <c r="F65" s="5"/>
    </row>
    <row r="66" spans="3:6" ht="12.75">
      <c r="C66" s="5"/>
      <c r="D66" s="5"/>
      <c r="E66" s="5"/>
      <c r="F66" s="5"/>
    </row>
    <row r="67" spans="3:6" ht="12.75">
      <c r="C67" s="5"/>
      <c r="D67" s="5"/>
      <c r="E67" s="5"/>
      <c r="F67" s="5"/>
    </row>
    <row r="68" spans="3:6" ht="12.75">
      <c r="C68" s="5"/>
      <c r="D68" s="5"/>
      <c r="E68" s="5"/>
      <c r="F68" s="5"/>
    </row>
    <row r="69" spans="3:6" ht="12.75">
      <c r="C69" s="5"/>
      <c r="D69" s="5"/>
      <c r="E69" s="5"/>
      <c r="F69" s="5"/>
    </row>
    <row r="70" spans="3:6" ht="12.75">
      <c r="C70" s="5"/>
      <c r="D70" s="5"/>
      <c r="E70" s="5"/>
      <c r="F70" s="5"/>
    </row>
    <row r="71" spans="3:6" ht="12.75">
      <c r="C71" s="5"/>
      <c r="D71" s="5"/>
      <c r="E71" s="5"/>
      <c r="F71" s="5"/>
    </row>
    <row r="72" spans="3:6" ht="12.75">
      <c r="C72" s="5"/>
      <c r="D72" s="5"/>
      <c r="E72" s="5"/>
      <c r="F72" s="5"/>
    </row>
    <row r="73" spans="3:6" ht="12.75">
      <c r="C73" s="5"/>
      <c r="D73" s="5"/>
      <c r="E73" s="5"/>
      <c r="F73" s="5"/>
    </row>
    <row r="74" spans="3:6" ht="12.75">
      <c r="C74" s="5"/>
      <c r="D74" s="5"/>
      <c r="E74" s="5"/>
      <c r="F74" s="5"/>
    </row>
    <row r="75" spans="3:6" ht="12.75">
      <c r="C75" s="5"/>
      <c r="D75" s="5"/>
      <c r="E75" s="5"/>
      <c r="F75" s="5"/>
    </row>
    <row r="76" spans="3:6" ht="12.75">
      <c r="C76" s="5"/>
      <c r="D76" s="5"/>
      <c r="E76" s="5"/>
      <c r="F76" s="5"/>
    </row>
    <row r="77" spans="3:6" ht="12.75">
      <c r="C77" s="5"/>
      <c r="D77" s="5"/>
      <c r="E77" s="5"/>
      <c r="F77" s="5"/>
    </row>
    <row r="78" spans="3:6" ht="12.75">
      <c r="C78" s="5"/>
      <c r="D78" s="5"/>
      <c r="E78" s="5"/>
      <c r="F78" s="5"/>
    </row>
    <row r="79" spans="3:6" ht="12.75">
      <c r="C79" s="5"/>
      <c r="D79" s="5"/>
      <c r="E79" s="5"/>
      <c r="F79" s="5"/>
    </row>
    <row r="80" spans="3:6" ht="12.75">
      <c r="C80" s="5"/>
      <c r="D80" s="5"/>
      <c r="E80" s="5"/>
      <c r="F80" s="5"/>
    </row>
    <row r="81" spans="3:6" ht="12.75">
      <c r="C81" s="5"/>
      <c r="D81" s="5"/>
      <c r="E81" s="5"/>
      <c r="F81" s="5"/>
    </row>
    <row r="82" spans="3:6" ht="12.75">
      <c r="C82" s="5"/>
      <c r="D82" s="5"/>
      <c r="E82" s="5"/>
      <c r="F82" s="5"/>
    </row>
    <row r="83" spans="3:6" ht="12.75">
      <c r="C83" s="5"/>
      <c r="D83" s="5"/>
      <c r="E83" s="5"/>
      <c r="F83" s="5"/>
    </row>
    <row r="84" spans="3:6" ht="12.75">
      <c r="C84" s="5"/>
      <c r="D84" s="5"/>
      <c r="E84" s="5"/>
      <c r="F84" s="5"/>
    </row>
    <row r="85" spans="3:6" ht="12.75">
      <c r="C85" s="5"/>
      <c r="D85" s="5"/>
      <c r="E85" s="5"/>
      <c r="F85" s="5"/>
    </row>
    <row r="86" spans="3:6" ht="12.75">
      <c r="C86" s="5"/>
      <c r="D86" s="5"/>
      <c r="E86" s="5"/>
      <c r="F86" s="5"/>
    </row>
    <row r="87" spans="3:6" ht="12.75">
      <c r="C87" s="5"/>
      <c r="D87" s="5"/>
      <c r="E87" s="5"/>
      <c r="F87" s="5"/>
    </row>
    <row r="88" spans="3:6" ht="12.75">
      <c r="C88" s="5"/>
      <c r="D88" s="5"/>
      <c r="E88" s="5"/>
      <c r="F88" s="5"/>
    </row>
    <row r="89" spans="3:6" ht="12.75">
      <c r="C89" s="5"/>
      <c r="D89" s="5"/>
      <c r="E89" s="5"/>
      <c r="F89" s="5"/>
    </row>
    <row r="90" spans="3:6" ht="12.75">
      <c r="C90" s="5"/>
      <c r="D90" s="5"/>
      <c r="E90" s="5"/>
      <c r="F90" s="5"/>
    </row>
    <row r="91" spans="3:6" ht="12.75">
      <c r="C91" s="5"/>
      <c r="D91" s="5"/>
      <c r="E91" s="5"/>
      <c r="F91" s="5"/>
    </row>
    <row r="92" spans="3:6" ht="12.75">
      <c r="C92" s="5"/>
      <c r="D92" s="5"/>
      <c r="E92" s="5"/>
      <c r="F92" s="5"/>
    </row>
    <row r="93" spans="3:6" ht="12.75">
      <c r="C93" s="5"/>
      <c r="D93" s="5"/>
      <c r="E93" s="5"/>
      <c r="F93" s="5"/>
    </row>
    <row r="94" spans="3:6" ht="12.75">
      <c r="C94" s="5"/>
      <c r="D94" s="5"/>
      <c r="E94" s="5"/>
      <c r="F94" s="5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  <row r="109" spans="3:6" ht="12.75">
      <c r="C109" s="5"/>
      <c r="D109" s="5"/>
      <c r="E109" s="5"/>
      <c r="F109" s="5"/>
    </row>
    <row r="110" spans="3:6" ht="12.75">
      <c r="C110" s="5"/>
      <c r="D110" s="5"/>
      <c r="E110" s="5"/>
      <c r="F110" s="5"/>
    </row>
    <row r="111" spans="3:6" ht="12.75">
      <c r="C111" s="5"/>
      <c r="D111" s="5"/>
      <c r="E111" s="5"/>
      <c r="F111" s="5"/>
    </row>
    <row r="112" spans="3:6" ht="12.75">
      <c r="C112" s="5"/>
      <c r="D112" s="5"/>
      <c r="E112" s="5"/>
      <c r="F112" s="5"/>
    </row>
    <row r="113" spans="3:6" ht="12.75">
      <c r="C113" s="5"/>
      <c r="D113" s="5"/>
      <c r="E113" s="5"/>
      <c r="F113" s="5"/>
    </row>
    <row r="114" spans="3:6" ht="12.75">
      <c r="C114" s="5"/>
      <c r="D114" s="5"/>
      <c r="E114" s="5"/>
      <c r="F114" s="5"/>
    </row>
    <row r="115" spans="3:6" ht="12.75">
      <c r="C115" s="5"/>
      <c r="D115" s="5"/>
      <c r="E115" s="5"/>
      <c r="F115" s="5"/>
    </row>
    <row r="116" spans="3:6" ht="12.75">
      <c r="C116" s="5"/>
      <c r="D116" s="5"/>
      <c r="E116" s="5"/>
      <c r="F116" s="5"/>
    </row>
    <row r="117" spans="3:6" ht="12.75">
      <c r="C117" s="5"/>
      <c r="D117" s="5"/>
      <c r="E117" s="5"/>
      <c r="F117" s="5"/>
    </row>
    <row r="118" spans="3:6" ht="12.75">
      <c r="C118" s="5"/>
      <c r="D118" s="5"/>
      <c r="E118" s="5"/>
      <c r="F118" s="5"/>
    </row>
    <row r="119" spans="3:6" ht="12.75">
      <c r="C119" s="5"/>
      <c r="D119" s="5"/>
      <c r="E119" s="5"/>
      <c r="F119" s="5"/>
    </row>
    <row r="120" spans="3:6" ht="12.75">
      <c r="C120" s="5"/>
      <c r="D120" s="5"/>
      <c r="E120" s="5"/>
      <c r="F120" s="5"/>
    </row>
    <row r="121" spans="3:6" ht="12.75">
      <c r="C121" s="5"/>
      <c r="D121" s="5"/>
      <c r="E121" s="5"/>
      <c r="F121" s="5"/>
    </row>
    <row r="122" spans="3:6" ht="12.75">
      <c r="C122" s="5"/>
      <c r="D122" s="5"/>
      <c r="E122" s="5"/>
      <c r="F122" s="5"/>
    </row>
    <row r="123" spans="3:6" ht="12.75">
      <c r="C123" s="5"/>
      <c r="D123" s="5"/>
      <c r="E123" s="5"/>
      <c r="F123" s="5"/>
    </row>
    <row r="124" spans="3:6" ht="12.75">
      <c r="C124" s="5"/>
      <c r="D124" s="5"/>
      <c r="E124" s="5"/>
      <c r="F124" s="5"/>
    </row>
    <row r="125" spans="3:6" ht="12.75">
      <c r="C125" s="5"/>
      <c r="D125" s="5"/>
      <c r="E125" s="5"/>
      <c r="F125" s="5"/>
    </row>
    <row r="126" spans="3:6" ht="12.75">
      <c r="C126" s="5"/>
      <c r="D126" s="5"/>
      <c r="E126" s="5"/>
      <c r="F126" s="5"/>
    </row>
    <row r="127" spans="3:6" ht="12.75">
      <c r="C127" s="5"/>
      <c r="D127" s="5"/>
      <c r="E127" s="5"/>
      <c r="F127" s="5"/>
    </row>
    <row r="128" spans="3:6" ht="12.75">
      <c r="C128" s="5"/>
      <c r="D128" s="5"/>
      <c r="E128" s="5"/>
      <c r="F128" s="5"/>
    </row>
    <row r="129" spans="3:6" ht="12.75">
      <c r="C129" s="5"/>
      <c r="D129" s="5"/>
      <c r="E129" s="5"/>
      <c r="F129" s="5"/>
    </row>
    <row r="130" spans="3:6" ht="12.75">
      <c r="C130" s="5"/>
      <c r="D130" s="5"/>
      <c r="E130" s="5"/>
      <c r="F130" s="5"/>
    </row>
    <row r="131" spans="3:6" ht="12.75">
      <c r="C131" s="5"/>
      <c r="D131" s="5"/>
      <c r="E131" s="5"/>
      <c r="F131" s="5"/>
    </row>
    <row r="132" spans="3:6" ht="12.75">
      <c r="C132" s="5"/>
      <c r="D132" s="5"/>
      <c r="E132" s="5"/>
      <c r="F132" s="5"/>
    </row>
    <row r="133" spans="3:6" ht="12.75">
      <c r="C133" s="5"/>
      <c r="D133" s="5"/>
      <c r="E133" s="5"/>
      <c r="F133" s="5"/>
    </row>
    <row r="134" spans="3:6" ht="12.75">
      <c r="C134" s="5"/>
      <c r="D134" s="5"/>
      <c r="E134" s="5"/>
      <c r="F134" s="5"/>
    </row>
    <row r="135" spans="3:6" ht="12.75">
      <c r="C135" s="5"/>
      <c r="D135" s="5"/>
      <c r="E135" s="5"/>
      <c r="F135" s="5"/>
    </row>
    <row r="136" spans="3:6" ht="12.75">
      <c r="C136" s="5"/>
      <c r="D136" s="5"/>
      <c r="E136" s="5"/>
      <c r="F136" s="5"/>
    </row>
    <row r="137" spans="3:6" ht="12.75">
      <c r="C137" s="5"/>
      <c r="D137" s="5"/>
      <c r="E137" s="5"/>
      <c r="F137" s="5"/>
    </row>
    <row r="138" spans="3:6" ht="12.75">
      <c r="C138" s="5"/>
      <c r="D138" s="5"/>
      <c r="E138" s="5"/>
      <c r="F138" s="5"/>
    </row>
    <row r="139" spans="3:6" ht="12.75">
      <c r="C139" s="5"/>
      <c r="D139" s="5"/>
      <c r="E139" s="5"/>
      <c r="F139" s="5"/>
    </row>
    <row r="140" spans="3:6" ht="12.75">
      <c r="C140" s="5"/>
      <c r="D140" s="5"/>
      <c r="E140" s="5"/>
      <c r="F140" s="5"/>
    </row>
    <row r="141" spans="3:6" ht="12.75">
      <c r="C141" s="5"/>
      <c r="D141" s="5"/>
      <c r="E141" s="5"/>
      <c r="F141" s="5"/>
    </row>
    <row r="142" spans="3:6" ht="12.75">
      <c r="C142" s="5"/>
      <c r="D142" s="5"/>
      <c r="E142" s="5"/>
      <c r="F142" s="5"/>
    </row>
    <row r="143" spans="3:6" ht="12.75">
      <c r="C143" s="5"/>
      <c r="D143" s="5"/>
      <c r="E143" s="5"/>
      <c r="F143" s="5"/>
    </row>
    <row r="144" spans="3:6" ht="12.75">
      <c r="C144" s="5"/>
      <c r="D144" s="5"/>
      <c r="E144" s="5"/>
      <c r="F144" s="5"/>
    </row>
    <row r="145" spans="3:6" ht="12.75">
      <c r="C145" s="5"/>
      <c r="D145" s="5"/>
      <c r="E145" s="5"/>
      <c r="F145" s="5"/>
    </row>
    <row r="146" spans="3:6" ht="12.75">
      <c r="C146" s="5"/>
      <c r="D146" s="5"/>
      <c r="E146" s="5"/>
      <c r="F146" s="5"/>
    </row>
    <row r="147" spans="3:6" ht="12.75">
      <c r="C147" s="5"/>
      <c r="D147" s="5"/>
      <c r="E147" s="5"/>
      <c r="F147" s="5"/>
    </row>
    <row r="148" spans="3:6" ht="12.75">
      <c r="C148" s="5"/>
      <c r="D148" s="5"/>
      <c r="E148" s="5"/>
      <c r="F148" s="5"/>
    </row>
    <row r="149" spans="3:6" ht="12.75">
      <c r="C149" s="5"/>
      <c r="D149" s="5"/>
      <c r="E149" s="5"/>
      <c r="F149" s="5"/>
    </row>
    <row r="150" spans="3:6" ht="12.75">
      <c r="C150" s="5"/>
      <c r="D150" s="5"/>
      <c r="E150" s="5"/>
      <c r="F150" s="5"/>
    </row>
    <row r="151" spans="3:6" ht="12.75">
      <c r="C151" s="5"/>
      <c r="D151" s="5"/>
      <c r="E151" s="5"/>
      <c r="F151" s="5"/>
    </row>
    <row r="152" spans="3:6" ht="12.75">
      <c r="C152" s="5"/>
      <c r="D152" s="5"/>
      <c r="E152" s="5"/>
      <c r="F152" s="5"/>
    </row>
    <row r="153" spans="3:6" ht="12.75">
      <c r="C153" s="5"/>
      <c r="D153" s="5"/>
      <c r="E153" s="5"/>
      <c r="F153" s="5"/>
    </row>
    <row r="154" spans="3:6" ht="12.75">
      <c r="C154" s="5"/>
      <c r="D154" s="5"/>
      <c r="E154" s="5"/>
      <c r="F154" s="5"/>
    </row>
    <row r="155" spans="3:6" ht="12.75">
      <c r="C155" s="5"/>
      <c r="D155" s="5"/>
      <c r="E155" s="5"/>
      <c r="F155" s="5"/>
    </row>
    <row r="156" spans="3:6" ht="12.75">
      <c r="C156" s="5"/>
      <c r="D156" s="5"/>
      <c r="E156" s="5"/>
      <c r="F156" s="5"/>
    </row>
    <row r="157" spans="3:6" ht="12.75">
      <c r="C157" s="5"/>
      <c r="D157" s="5"/>
      <c r="E157" s="5"/>
      <c r="F157" s="5"/>
    </row>
    <row r="158" spans="3:6" ht="12.75">
      <c r="C158" s="5"/>
      <c r="D158" s="5"/>
      <c r="E158" s="5"/>
      <c r="F158" s="5"/>
    </row>
    <row r="159" spans="3:6" ht="12.75">
      <c r="C159" s="5"/>
      <c r="D159" s="5"/>
      <c r="E159" s="5"/>
      <c r="F159" s="5"/>
    </row>
    <row r="160" spans="3:6" ht="12.75">
      <c r="C160" s="5"/>
      <c r="D160" s="5"/>
      <c r="E160" s="5"/>
      <c r="F160" s="5"/>
    </row>
    <row r="161" spans="3:6" ht="12.75">
      <c r="C161" s="5"/>
      <c r="D161" s="5"/>
      <c r="E161" s="5"/>
      <c r="F161" s="5"/>
    </row>
    <row r="162" spans="3:6" ht="12.75">
      <c r="C162" s="5"/>
      <c r="D162" s="5"/>
      <c r="E162" s="5"/>
      <c r="F162" s="5"/>
    </row>
    <row r="163" spans="3:6" ht="12.75">
      <c r="C163" s="5"/>
      <c r="D163" s="5"/>
      <c r="E163" s="5"/>
      <c r="F163" s="5"/>
    </row>
    <row r="164" spans="3:6" ht="12.75">
      <c r="C164" s="5"/>
      <c r="D164" s="5"/>
      <c r="E164" s="5"/>
      <c r="F164" s="5"/>
    </row>
    <row r="165" spans="3:6" ht="12.75">
      <c r="C165" s="5"/>
      <c r="D165" s="5"/>
      <c r="E165" s="5"/>
      <c r="F165" s="5"/>
    </row>
    <row r="166" spans="3:6" ht="12.75">
      <c r="C166" s="5"/>
      <c r="D166" s="5"/>
      <c r="E166" s="5"/>
      <c r="F166" s="5"/>
    </row>
    <row r="167" spans="3:6" ht="12.75">
      <c r="C167" s="5"/>
      <c r="D167" s="5"/>
      <c r="E167" s="5"/>
      <c r="F167" s="5"/>
    </row>
    <row r="168" spans="3:6" ht="12.75">
      <c r="C168" s="5"/>
      <c r="D168" s="5"/>
      <c r="E168" s="5"/>
      <c r="F168" s="5"/>
    </row>
    <row r="169" spans="3:6" ht="12.75">
      <c r="C169" s="5"/>
      <c r="D169" s="5"/>
      <c r="E169" s="5"/>
      <c r="F169" s="5"/>
    </row>
    <row r="170" spans="3:6" ht="12.75">
      <c r="C170" s="5"/>
      <c r="D170" s="5"/>
      <c r="E170" s="5"/>
      <c r="F170" s="5"/>
    </row>
    <row r="171" spans="3:6" ht="12.75">
      <c r="C171" s="5"/>
      <c r="D171" s="5"/>
      <c r="E171" s="5"/>
      <c r="F171" s="5"/>
    </row>
    <row r="172" spans="3:6" ht="12.75">
      <c r="C172" s="5"/>
      <c r="D172" s="5"/>
      <c r="E172" s="5"/>
      <c r="F172" s="5"/>
    </row>
    <row r="173" spans="3:6" ht="12.75">
      <c r="C173" s="5"/>
      <c r="D173" s="5"/>
      <c r="E173" s="5"/>
      <c r="F173" s="5"/>
    </row>
    <row r="174" spans="3:6" ht="12.75">
      <c r="C174" s="5"/>
      <c r="D174" s="5"/>
      <c r="E174" s="5"/>
      <c r="F174" s="5"/>
    </row>
    <row r="175" spans="3:6" ht="12.75">
      <c r="C175" s="5"/>
      <c r="D175" s="5"/>
      <c r="E175" s="5"/>
      <c r="F175" s="5"/>
    </row>
    <row r="176" spans="3:6" ht="12.75">
      <c r="C176" s="5"/>
      <c r="D176" s="5"/>
      <c r="E176" s="5"/>
      <c r="F176" s="5"/>
    </row>
    <row r="177" spans="3:6" ht="12.75">
      <c r="C177" s="5"/>
      <c r="D177" s="5"/>
      <c r="E177" s="5"/>
      <c r="F177" s="5"/>
    </row>
    <row r="178" spans="3:6" ht="12.75">
      <c r="C178" s="5"/>
      <c r="D178" s="5"/>
      <c r="E178" s="5"/>
      <c r="F178" s="5"/>
    </row>
    <row r="179" spans="3:6" ht="12.75">
      <c r="C179" s="5"/>
      <c r="D179" s="5"/>
      <c r="E179" s="5"/>
      <c r="F179" s="5"/>
    </row>
    <row r="180" spans="3:6" ht="12.75">
      <c r="C180" s="5"/>
      <c r="D180" s="5"/>
      <c r="E180" s="5"/>
      <c r="F180" s="5"/>
    </row>
    <row r="181" spans="3:6" ht="12.75">
      <c r="C181" s="5"/>
      <c r="D181" s="5"/>
      <c r="E181" s="5"/>
      <c r="F181" s="5"/>
    </row>
    <row r="182" spans="3:6" ht="12.75">
      <c r="C182" s="5"/>
      <c r="D182" s="5"/>
      <c r="E182" s="5"/>
      <c r="F182" s="5"/>
    </row>
    <row r="183" spans="3:6" ht="12.75">
      <c r="C183" s="5"/>
      <c r="D183" s="5"/>
      <c r="E183" s="5"/>
      <c r="F183" s="5"/>
    </row>
    <row r="184" spans="3:6" ht="12.75">
      <c r="C184" s="5"/>
      <c r="D184" s="5"/>
      <c r="E184" s="5"/>
      <c r="F184" s="5"/>
    </row>
    <row r="185" spans="3:6" ht="12.75">
      <c r="C185" s="5"/>
      <c r="D185" s="5"/>
      <c r="E185" s="5"/>
      <c r="F185" s="5"/>
    </row>
    <row r="186" spans="3:6" ht="12.75">
      <c r="C186" s="5"/>
      <c r="D186" s="5"/>
      <c r="E186" s="5"/>
      <c r="F186" s="5"/>
    </row>
    <row r="187" spans="3:6" ht="12.75">
      <c r="C187" s="5"/>
      <c r="D187" s="5"/>
      <c r="E187" s="5"/>
      <c r="F187" s="5"/>
    </row>
    <row r="188" spans="3:6" ht="12.75">
      <c r="C188" s="5"/>
      <c r="D188" s="5"/>
      <c r="E188" s="5"/>
      <c r="F188" s="5"/>
    </row>
    <row r="189" spans="3:6" ht="12.75">
      <c r="C189" s="5"/>
      <c r="D189" s="5"/>
      <c r="E189" s="5"/>
      <c r="F189" s="5"/>
    </row>
    <row r="190" spans="3:6" ht="12.75">
      <c r="C190" s="5"/>
      <c r="D190" s="5"/>
      <c r="E190" s="5"/>
      <c r="F190" s="5"/>
    </row>
    <row r="191" spans="3:6" ht="12.75">
      <c r="C191" s="5"/>
      <c r="D191" s="5"/>
      <c r="E191" s="5"/>
      <c r="F191" s="5"/>
    </row>
    <row r="192" spans="3:6" ht="12.75">
      <c r="C192" s="5"/>
      <c r="D192" s="5"/>
      <c r="E192" s="5"/>
      <c r="F192" s="5"/>
    </row>
    <row r="193" spans="3:6" ht="12.75">
      <c r="C193" s="5"/>
      <c r="D193" s="5"/>
      <c r="E193" s="5"/>
      <c r="F193" s="5"/>
    </row>
    <row r="194" spans="3:6" ht="12.75">
      <c r="C194" s="5"/>
      <c r="D194" s="5"/>
      <c r="E194" s="5"/>
      <c r="F194" s="5"/>
    </row>
    <row r="195" spans="3:6" ht="12.75">
      <c r="C195" s="5"/>
      <c r="D195" s="5"/>
      <c r="E195" s="5"/>
      <c r="F195" s="5"/>
    </row>
    <row r="196" spans="3:6" ht="12.75">
      <c r="C196" s="5"/>
      <c r="D196" s="5"/>
      <c r="E196" s="5"/>
      <c r="F196" s="5"/>
    </row>
    <row r="197" spans="3:6" ht="12.75">
      <c r="C197" s="5"/>
      <c r="D197" s="5"/>
      <c r="E197" s="5"/>
      <c r="F197" s="5"/>
    </row>
    <row r="198" spans="3:6" ht="12.75">
      <c r="C198" s="5"/>
      <c r="D198" s="5"/>
      <c r="E198" s="5"/>
      <c r="F198" s="5"/>
    </row>
    <row r="199" spans="3:6" ht="12.75">
      <c r="C199" s="5"/>
      <c r="D199" s="5"/>
      <c r="E199" s="5"/>
      <c r="F199" s="5"/>
    </row>
    <row r="200" spans="3:6" ht="12.75">
      <c r="C200" s="5"/>
      <c r="D200" s="5"/>
      <c r="E200" s="5"/>
      <c r="F200" s="5"/>
    </row>
    <row r="201" spans="3:6" ht="12.75">
      <c r="C201" s="5"/>
      <c r="D201" s="5"/>
      <c r="E201" s="5"/>
      <c r="F201" s="5"/>
    </row>
    <row r="202" spans="3:6" ht="12.75">
      <c r="C202" s="5"/>
      <c r="D202" s="5"/>
      <c r="E202" s="5"/>
      <c r="F202" s="5"/>
    </row>
    <row r="203" spans="3:6" ht="12.75">
      <c r="C203" s="5"/>
      <c r="D203" s="5"/>
      <c r="E203" s="5"/>
      <c r="F203" s="5"/>
    </row>
    <row r="204" spans="3:6" ht="12.75">
      <c r="C204" s="5"/>
      <c r="D204" s="5"/>
      <c r="E204" s="5"/>
      <c r="F204" s="5"/>
    </row>
    <row r="205" spans="3:6" ht="12.75">
      <c r="C205" s="5"/>
      <c r="D205" s="5"/>
      <c r="E205" s="5"/>
      <c r="F205" s="5"/>
    </row>
    <row r="206" spans="3:6" ht="12.75">
      <c r="C206" s="5"/>
      <c r="D206" s="5"/>
      <c r="E206" s="5"/>
      <c r="F206" s="5"/>
    </row>
    <row r="207" spans="3:6" ht="12.75">
      <c r="C207" s="5"/>
      <c r="D207" s="5"/>
      <c r="E207" s="5"/>
      <c r="F207" s="5"/>
    </row>
    <row r="208" spans="3:6" ht="12.75">
      <c r="C208" s="5"/>
      <c r="D208" s="5"/>
      <c r="E208" s="5"/>
      <c r="F208" s="5"/>
    </row>
    <row r="209" spans="3:6" ht="12.75">
      <c r="C209" s="5"/>
      <c r="D209" s="5"/>
      <c r="E209" s="5"/>
      <c r="F209" s="5"/>
    </row>
    <row r="210" spans="3:6" ht="12.75">
      <c r="C210" s="5"/>
      <c r="D210" s="5"/>
      <c r="E210" s="5"/>
      <c r="F210" s="5"/>
    </row>
    <row r="211" spans="3:6" ht="12.75">
      <c r="C211" s="5"/>
      <c r="D211" s="5"/>
      <c r="E211" s="5"/>
      <c r="F211" s="5"/>
    </row>
    <row r="212" spans="3:6" ht="12.75">
      <c r="C212" s="5"/>
      <c r="D212" s="5"/>
      <c r="E212" s="5"/>
      <c r="F212" s="5"/>
    </row>
    <row r="213" spans="3:6" ht="12.75">
      <c r="C213" s="5"/>
      <c r="D213" s="5"/>
      <c r="E213" s="5"/>
      <c r="F213" s="5"/>
    </row>
    <row r="214" spans="3:6" ht="12.75">
      <c r="C214" s="5"/>
      <c r="D214" s="5"/>
      <c r="E214" s="5"/>
      <c r="F214" s="5"/>
    </row>
    <row r="215" spans="3:6" ht="12.75">
      <c r="C215" s="5"/>
      <c r="D215" s="5"/>
      <c r="E215" s="5"/>
      <c r="F215" s="5"/>
    </row>
    <row r="216" spans="3:6" ht="12.75">
      <c r="C216" s="5"/>
      <c r="D216" s="5"/>
      <c r="E216" s="5"/>
      <c r="F216" s="5"/>
    </row>
    <row r="217" spans="3:6" ht="12.75">
      <c r="C217" s="5"/>
      <c r="D217" s="5"/>
      <c r="E217" s="5"/>
      <c r="F217" s="5"/>
    </row>
    <row r="218" spans="3:6" ht="12.75">
      <c r="C218" s="5"/>
      <c r="D218" s="5"/>
      <c r="E218" s="5"/>
      <c r="F218" s="5"/>
    </row>
    <row r="219" spans="3:6" ht="12.75">
      <c r="C219" s="5"/>
      <c r="D219" s="5"/>
      <c r="E219" s="5"/>
      <c r="F219" s="5"/>
    </row>
    <row r="220" spans="3:6" ht="12.75">
      <c r="C220" s="5"/>
      <c r="D220" s="5"/>
      <c r="E220" s="5"/>
      <c r="F220" s="5"/>
    </row>
    <row r="221" spans="3:6" ht="12.75">
      <c r="C221" s="5"/>
      <c r="D221" s="5"/>
      <c r="E221" s="5"/>
      <c r="F221" s="5"/>
    </row>
    <row r="222" spans="3:6" ht="12.75">
      <c r="C222" s="5"/>
      <c r="D222" s="5"/>
      <c r="E222" s="5"/>
      <c r="F222" s="5"/>
    </row>
    <row r="223" spans="3:6" ht="12.75">
      <c r="C223" s="5"/>
      <c r="D223" s="5"/>
      <c r="E223" s="5"/>
      <c r="F223" s="5"/>
    </row>
    <row r="224" spans="3:6" ht="12.75">
      <c r="C224" s="5"/>
      <c r="D224" s="5"/>
      <c r="E224" s="5"/>
      <c r="F224" s="5"/>
    </row>
    <row r="225" spans="3:6" ht="12.75">
      <c r="C225" s="5"/>
      <c r="D225" s="5"/>
      <c r="E225" s="5"/>
      <c r="F225" s="5"/>
    </row>
    <row r="226" spans="3:6" ht="12.75">
      <c r="C226" s="5"/>
      <c r="D226" s="5"/>
      <c r="E226" s="5"/>
      <c r="F226" s="5"/>
    </row>
    <row r="227" spans="3:6" ht="12.75">
      <c r="C227" s="5"/>
      <c r="D227" s="5"/>
      <c r="E227" s="5"/>
      <c r="F227" s="5"/>
    </row>
    <row r="228" spans="3:6" ht="12.75">
      <c r="C228" s="5"/>
      <c r="D228" s="5"/>
      <c r="E228" s="5"/>
      <c r="F228" s="5"/>
    </row>
    <row r="229" spans="3:6" ht="12.75">
      <c r="C229" s="5"/>
      <c r="D229" s="5"/>
      <c r="E229" s="5"/>
      <c r="F229" s="5"/>
    </row>
    <row r="230" spans="3:6" ht="12.75">
      <c r="C230" s="5"/>
      <c r="D230" s="5"/>
      <c r="E230" s="5"/>
      <c r="F230" s="5"/>
    </row>
    <row r="231" spans="3:6" ht="12.75">
      <c r="C231" s="5"/>
      <c r="D231" s="5"/>
      <c r="E231" s="5"/>
      <c r="F231" s="5"/>
    </row>
    <row r="232" spans="3:6" ht="12.75">
      <c r="C232" s="5"/>
      <c r="D232" s="5"/>
      <c r="E232" s="5"/>
      <c r="F232" s="5"/>
    </row>
    <row r="233" spans="3:6" ht="12.75">
      <c r="C233" s="5"/>
      <c r="D233" s="5"/>
      <c r="E233" s="5"/>
      <c r="F233" s="5"/>
    </row>
    <row r="234" spans="3:6" ht="12.75">
      <c r="C234" s="5"/>
      <c r="D234" s="5"/>
      <c r="E234" s="5"/>
      <c r="F234" s="5"/>
    </row>
    <row r="235" spans="3:6" ht="12.75">
      <c r="C235" s="5"/>
      <c r="D235" s="5"/>
      <c r="E235" s="5"/>
      <c r="F235" s="5"/>
    </row>
    <row r="236" spans="3:6" ht="12.75">
      <c r="C236" s="5"/>
      <c r="D236" s="5"/>
      <c r="E236" s="5"/>
      <c r="F236" s="5"/>
    </row>
    <row r="237" spans="3:6" ht="12.75">
      <c r="C237" s="5"/>
      <c r="D237" s="5"/>
      <c r="E237" s="5"/>
      <c r="F237" s="5"/>
    </row>
    <row r="238" spans="3:6" ht="12.75">
      <c r="C238" s="5"/>
      <c r="D238" s="5"/>
      <c r="E238" s="5"/>
      <c r="F238" s="5"/>
    </row>
    <row r="239" spans="3:6" ht="12.75">
      <c r="C239" s="5"/>
      <c r="D239" s="5"/>
      <c r="E239" s="5"/>
      <c r="F239" s="5"/>
    </row>
    <row r="240" spans="3:6" ht="12.75">
      <c r="C240" s="5"/>
      <c r="D240" s="5"/>
      <c r="E240" s="5"/>
      <c r="F240" s="5"/>
    </row>
    <row r="241" spans="3:6" ht="12.75">
      <c r="C241" s="5"/>
      <c r="D241" s="5"/>
      <c r="E241" s="5"/>
      <c r="F241" s="5"/>
    </row>
    <row r="242" spans="3:6" ht="12.75">
      <c r="C242" s="5"/>
      <c r="D242" s="5"/>
      <c r="E242" s="5"/>
      <c r="F242" s="5"/>
    </row>
    <row r="243" spans="3:6" ht="12.75">
      <c r="C243" s="5"/>
      <c r="D243" s="5"/>
      <c r="E243" s="5"/>
      <c r="F243" s="5"/>
    </row>
    <row r="244" spans="3:6" ht="12.75">
      <c r="C244" s="5"/>
      <c r="D244" s="5"/>
      <c r="E244" s="5"/>
      <c r="F244" s="5"/>
    </row>
    <row r="245" spans="3:6" ht="12.75">
      <c r="C245" s="5"/>
      <c r="D245" s="5"/>
      <c r="E245" s="5"/>
      <c r="F245" s="5"/>
    </row>
    <row r="246" spans="3:6" ht="12.75">
      <c r="C246" s="5"/>
      <c r="D246" s="5"/>
      <c r="E246" s="5"/>
      <c r="F246" s="5"/>
    </row>
    <row r="247" spans="3:6" ht="12.75">
      <c r="C247" s="5"/>
      <c r="D247" s="5"/>
      <c r="E247" s="5"/>
      <c r="F247" s="5"/>
    </row>
    <row r="248" spans="3:6" ht="12.75">
      <c r="C248" s="5"/>
      <c r="D248" s="5"/>
      <c r="E248" s="5"/>
      <c r="F248" s="5"/>
    </row>
    <row r="249" spans="3:6" ht="12.75">
      <c r="C249" s="5"/>
      <c r="D249" s="5"/>
      <c r="E249" s="5"/>
      <c r="F249" s="5"/>
    </row>
    <row r="250" spans="3:6" ht="12.75">
      <c r="C250" s="5"/>
      <c r="D250" s="5"/>
      <c r="E250" s="5"/>
      <c r="F250" s="5"/>
    </row>
    <row r="251" spans="3:6" ht="12.75">
      <c r="C251" s="5"/>
      <c r="D251" s="5"/>
      <c r="E251" s="5"/>
      <c r="F251" s="5"/>
    </row>
    <row r="252" spans="3:6" ht="12.75">
      <c r="C252" s="5"/>
      <c r="D252" s="5"/>
      <c r="E252" s="5"/>
      <c r="F252" s="5"/>
    </row>
    <row r="253" spans="3:6" ht="12.75">
      <c r="C253" s="5"/>
      <c r="D253" s="5"/>
      <c r="E253" s="5"/>
      <c r="F253" s="5"/>
    </row>
    <row r="254" spans="3:6" ht="12.75">
      <c r="C254" s="5"/>
      <c r="D254" s="5"/>
      <c r="E254" s="5"/>
      <c r="F254" s="5"/>
    </row>
    <row r="255" spans="3:6" ht="12.75">
      <c r="C255" s="5"/>
      <c r="D255" s="5"/>
      <c r="E255" s="5"/>
      <c r="F255" s="5"/>
    </row>
    <row r="256" spans="3:6" ht="12.75">
      <c r="C256" s="5"/>
      <c r="D256" s="5"/>
      <c r="E256" s="5"/>
      <c r="F256" s="5"/>
    </row>
    <row r="257" spans="3:6" ht="12.75">
      <c r="C257" s="5"/>
      <c r="D257" s="5"/>
      <c r="E257" s="5"/>
      <c r="F257" s="5"/>
    </row>
    <row r="258" spans="3:6" ht="12.75">
      <c r="C258" s="5"/>
      <c r="D258" s="5"/>
      <c r="E258" s="5"/>
      <c r="F258" s="5"/>
    </row>
    <row r="259" spans="3:6" ht="12.75">
      <c r="C259" s="5"/>
      <c r="D259" s="5"/>
      <c r="E259" s="5"/>
      <c r="F259" s="5"/>
    </row>
    <row r="260" spans="3:6" ht="12.75">
      <c r="C260" s="5"/>
      <c r="D260" s="5"/>
      <c r="E260" s="5"/>
      <c r="F260" s="5"/>
    </row>
    <row r="261" spans="3:6" ht="12.75">
      <c r="C261" s="5"/>
      <c r="D261" s="5"/>
      <c r="E261" s="5"/>
      <c r="F261" s="5"/>
    </row>
    <row r="262" spans="3:6" ht="12.75">
      <c r="C262" s="5"/>
      <c r="D262" s="5"/>
      <c r="E262" s="5"/>
      <c r="F262" s="5"/>
    </row>
    <row r="263" spans="3:6" ht="12.75">
      <c r="C263" s="5"/>
      <c r="D263" s="5"/>
      <c r="E263" s="5"/>
      <c r="F263" s="5"/>
    </row>
    <row r="264" spans="3:6" ht="12.75">
      <c r="C264" s="5"/>
      <c r="D264" s="5"/>
      <c r="E264" s="5"/>
      <c r="F264" s="5"/>
    </row>
    <row r="265" spans="3:6" ht="12.75">
      <c r="C265" s="5"/>
      <c r="D265" s="5"/>
      <c r="E265" s="5"/>
      <c r="F265" s="5"/>
    </row>
    <row r="266" spans="3:6" ht="12.75">
      <c r="C266" s="5"/>
      <c r="D266" s="5"/>
      <c r="E266" s="5"/>
      <c r="F266" s="5"/>
    </row>
    <row r="267" spans="3:6" ht="12.75">
      <c r="C267" s="5"/>
      <c r="D267" s="5"/>
      <c r="E267" s="5"/>
      <c r="F267" s="5"/>
    </row>
    <row r="268" spans="3:6" ht="12.75">
      <c r="C268" s="5"/>
      <c r="D268" s="5"/>
      <c r="E268" s="5"/>
      <c r="F268" s="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7"/>
  <sheetViews>
    <sheetView zoomScale="120" zoomScaleNormal="120" zoomScalePageLayoutView="0" workbookViewId="0" topLeftCell="A34">
      <selection activeCell="I75" sqref="I75"/>
    </sheetView>
  </sheetViews>
  <sheetFormatPr defaultColWidth="9.33203125" defaultRowHeight="12.75"/>
  <cols>
    <col min="1" max="1" width="9.66015625" style="0" bestFit="1" customWidth="1"/>
    <col min="2" max="2" width="32.66015625" style="0" customWidth="1"/>
    <col min="3" max="3" width="17.66015625" style="0" customWidth="1"/>
    <col min="4" max="4" width="16.16015625" style="0" customWidth="1"/>
    <col min="5" max="5" width="16.5" style="0" bestFit="1" customWidth="1"/>
    <col min="6" max="6" width="18.33203125" style="0" customWidth="1"/>
    <col min="7" max="7" width="5.16015625" style="0" customWidth="1"/>
    <col min="8" max="8" width="18.5" style="0" customWidth="1"/>
  </cols>
  <sheetData>
    <row r="1" ht="12.75">
      <c r="A1" s="1" t="str">
        <f>'FA550'!A1</f>
        <v>City of Columbia</v>
      </c>
    </row>
    <row r="2" ht="12.75">
      <c r="A2" s="1" t="s">
        <v>2</v>
      </c>
    </row>
    <row r="3" ht="12.75">
      <c r="A3" s="1" t="str">
        <f>'FA550'!A3</f>
        <v>Summary of PP&amp;E Transactions by FERC Code</v>
      </c>
    </row>
    <row r="4" ht="12.75">
      <c r="A4" s="1" t="str">
        <f>'FA550'!A4</f>
        <v>For the Year Ended September 30, 2015</v>
      </c>
    </row>
    <row r="7" spans="1:6" ht="13.5">
      <c r="A7" s="2" t="str">
        <f>'FA550'!A7</f>
        <v>FERC</v>
      </c>
      <c r="B7" s="2"/>
      <c r="C7" s="2" t="str">
        <f>'FA550'!C7</f>
        <v>Balance as</v>
      </c>
      <c r="D7" s="2"/>
      <c r="E7" s="2"/>
      <c r="F7" s="2" t="str">
        <f>'FA550'!F7</f>
        <v>Balance as</v>
      </c>
    </row>
    <row r="8" spans="1:6" ht="13.5">
      <c r="A8" s="2" t="str">
        <f>'FA550'!A8</f>
        <v>Code</v>
      </c>
      <c r="B8" s="2" t="str">
        <f>'FA550'!B8</f>
        <v>Description</v>
      </c>
      <c r="C8" s="2" t="str">
        <f>'FA550'!C8</f>
        <v>of 10/1/14</v>
      </c>
      <c r="D8" s="2" t="str">
        <f>'FA550'!D8</f>
        <v>Additions</v>
      </c>
      <c r="E8" s="2" t="str">
        <f>'FA550'!E8</f>
        <v>Retirements</v>
      </c>
      <c r="F8" s="2" t="str">
        <f>'FA550'!F8</f>
        <v>of 9/30/15</v>
      </c>
    </row>
    <row r="9" spans="3:6" ht="12.75">
      <c r="C9" s="5"/>
      <c r="D9" s="5"/>
      <c r="E9" s="5"/>
      <c r="F9" s="5"/>
    </row>
    <row r="10" spans="2:6" ht="12.75">
      <c r="B10" t="s">
        <v>59</v>
      </c>
      <c r="C10" s="5"/>
      <c r="D10" s="5"/>
      <c r="E10" s="5"/>
      <c r="F10" s="5"/>
    </row>
    <row r="11" spans="1:6" ht="12.75">
      <c r="A11" s="4" t="s">
        <v>40</v>
      </c>
      <c r="B11" t="s">
        <v>60</v>
      </c>
      <c r="C11" s="5">
        <v>116569.17</v>
      </c>
      <c r="D11" s="5">
        <v>0</v>
      </c>
      <c r="E11" s="5">
        <v>0</v>
      </c>
      <c r="F11" s="5">
        <f aca="true" t="shared" si="0" ref="F11:F17">SUM(C11:E11)</f>
        <v>116569.17</v>
      </c>
    </row>
    <row r="12" spans="1:6" ht="12.75">
      <c r="A12" s="4" t="s">
        <v>41</v>
      </c>
      <c r="B12" t="s">
        <v>61</v>
      </c>
      <c r="C12" s="5">
        <v>5510770.85</v>
      </c>
      <c r="D12" s="5">
        <v>0</v>
      </c>
      <c r="E12" s="5">
        <v>0</v>
      </c>
      <c r="F12" s="5">
        <f t="shared" si="0"/>
        <v>5510770.85</v>
      </c>
    </row>
    <row r="13" spans="1:6" ht="12.75">
      <c r="A13" s="4" t="s">
        <v>42</v>
      </c>
      <c r="B13" t="s">
        <v>62</v>
      </c>
      <c r="C13" s="5">
        <v>10117479.77</v>
      </c>
      <c r="D13" s="5">
        <v>46402.25</v>
      </c>
      <c r="E13" s="5">
        <v>0</v>
      </c>
      <c r="F13" s="5">
        <f t="shared" si="0"/>
        <v>10163882.02</v>
      </c>
    </row>
    <row r="14" spans="1:6" ht="12.75">
      <c r="A14" s="4" t="s">
        <v>63</v>
      </c>
      <c r="B14" t="s">
        <v>64</v>
      </c>
      <c r="C14" s="5">
        <v>3084820.57</v>
      </c>
      <c r="D14" s="5">
        <v>0</v>
      </c>
      <c r="E14" s="5">
        <v>0</v>
      </c>
      <c r="F14" s="5">
        <f t="shared" si="0"/>
        <v>3084820.57</v>
      </c>
    </row>
    <row r="15" spans="1:6" ht="12.75">
      <c r="A15" s="4" t="s">
        <v>43</v>
      </c>
      <c r="B15" t="s">
        <v>65</v>
      </c>
      <c r="C15" s="5">
        <v>7432610.88</v>
      </c>
      <c r="D15" s="5">
        <v>0</v>
      </c>
      <c r="E15" s="5">
        <v>0</v>
      </c>
      <c r="F15" s="5">
        <f t="shared" si="0"/>
        <v>7432610.88</v>
      </c>
    </row>
    <row r="16" spans="1:6" ht="12.75">
      <c r="A16" s="4" t="s">
        <v>66</v>
      </c>
      <c r="B16" t="s">
        <v>67</v>
      </c>
      <c r="C16" s="5">
        <v>3708589.81</v>
      </c>
      <c r="D16" s="5">
        <v>0</v>
      </c>
      <c r="E16" s="5">
        <v>0</v>
      </c>
      <c r="F16" s="5">
        <f t="shared" si="0"/>
        <v>3708589.81</v>
      </c>
    </row>
    <row r="17" spans="1:6" ht="12.75">
      <c r="A17" s="4" t="s">
        <v>44</v>
      </c>
      <c r="B17" t="s">
        <v>68</v>
      </c>
      <c r="C17" s="6">
        <v>243758.14</v>
      </c>
      <c r="D17" s="6">
        <v>42288.96</v>
      </c>
      <c r="E17" s="6">
        <v>0</v>
      </c>
      <c r="F17" s="6">
        <f t="shared" si="0"/>
        <v>286047.10000000003</v>
      </c>
    </row>
    <row r="18" spans="1:7" ht="12.75">
      <c r="A18" s="4"/>
      <c r="C18" s="5"/>
      <c r="D18" s="5"/>
      <c r="E18" s="5"/>
      <c r="F18" s="5"/>
      <c r="G18" s="5"/>
    </row>
    <row r="19" spans="1:7" ht="12.75">
      <c r="A19" s="4"/>
      <c r="B19" t="s">
        <v>69</v>
      </c>
      <c r="C19" s="6">
        <f>SUM(C11:C18)</f>
        <v>30214599.189999998</v>
      </c>
      <c r="D19" s="6">
        <f>SUM(D11:D18)</f>
        <v>88691.20999999999</v>
      </c>
      <c r="E19" s="6">
        <f>SUM(E11:E18)</f>
        <v>0</v>
      </c>
      <c r="F19" s="6">
        <f>SUM(F11:F18)</f>
        <v>30303290.4</v>
      </c>
      <c r="G19" s="5"/>
    </row>
    <row r="20" spans="1:7" ht="12.75">
      <c r="A20" s="4"/>
      <c r="C20" s="5"/>
      <c r="D20" s="5"/>
      <c r="E20" s="5"/>
      <c r="F20" s="5"/>
      <c r="G20" s="5"/>
    </row>
    <row r="21" spans="1:7" ht="12.75">
      <c r="A21" s="4"/>
      <c r="B21" t="s">
        <v>70</v>
      </c>
      <c r="C21" s="5"/>
      <c r="D21" s="5"/>
      <c r="E21" s="5"/>
      <c r="F21" s="5"/>
      <c r="G21" s="5"/>
    </row>
    <row r="22" spans="1:6" ht="12.75">
      <c r="A22" s="4" t="s">
        <v>45</v>
      </c>
      <c r="B22" t="s">
        <v>60</v>
      </c>
      <c r="C22" s="5">
        <v>190011</v>
      </c>
      <c r="D22" s="5">
        <v>0</v>
      </c>
      <c r="E22" s="5">
        <v>0</v>
      </c>
      <c r="F22" s="5">
        <f aca="true" t="shared" si="1" ref="F22:F28">SUM(C22:E22)</f>
        <v>190011</v>
      </c>
    </row>
    <row r="23" spans="1:6" ht="12.75">
      <c r="A23" s="4" t="s">
        <v>46</v>
      </c>
      <c r="B23" t="s">
        <v>14</v>
      </c>
      <c r="C23" s="5">
        <v>146437.21</v>
      </c>
      <c r="D23" s="5">
        <v>0</v>
      </c>
      <c r="E23" s="5">
        <v>0</v>
      </c>
      <c r="F23" s="5">
        <f t="shared" si="1"/>
        <v>146437.21</v>
      </c>
    </row>
    <row r="24" spans="1:6" ht="12.75">
      <c r="A24" s="4" t="s">
        <v>47</v>
      </c>
      <c r="B24" t="s">
        <v>71</v>
      </c>
      <c r="C24" s="5">
        <v>484755.28</v>
      </c>
      <c r="D24" s="5">
        <v>0</v>
      </c>
      <c r="E24" s="5">
        <v>0</v>
      </c>
      <c r="F24" s="5">
        <f t="shared" si="1"/>
        <v>484755.28</v>
      </c>
    </row>
    <row r="25" spans="1:6" ht="12.75">
      <c r="A25" s="4" t="s">
        <v>48</v>
      </c>
      <c r="B25" t="s">
        <v>72</v>
      </c>
      <c r="C25" s="5">
        <v>0</v>
      </c>
      <c r="D25" s="5">
        <v>0</v>
      </c>
      <c r="E25" s="5">
        <v>0</v>
      </c>
      <c r="F25" s="5">
        <f t="shared" si="1"/>
        <v>0</v>
      </c>
    </row>
    <row r="26" spans="1:6" ht="12.75">
      <c r="A26" s="4" t="s">
        <v>73</v>
      </c>
      <c r="B26" t="s">
        <v>74</v>
      </c>
      <c r="C26" s="5">
        <v>72231069.98</v>
      </c>
      <c r="D26" s="5">
        <v>0</v>
      </c>
      <c r="E26" s="5">
        <v>0</v>
      </c>
      <c r="F26" s="5">
        <f t="shared" si="1"/>
        <v>72231069.98</v>
      </c>
    </row>
    <row r="27" spans="1:6" ht="12.75">
      <c r="A27" s="4" t="s">
        <v>49</v>
      </c>
      <c r="B27" t="s">
        <v>67</v>
      </c>
      <c r="C27" s="5">
        <v>3014209.72</v>
      </c>
      <c r="D27" s="5">
        <v>0</v>
      </c>
      <c r="E27" s="5">
        <v>0</v>
      </c>
      <c r="F27" s="5">
        <f t="shared" si="1"/>
        <v>3014209.72</v>
      </c>
    </row>
    <row r="28" spans="1:6" ht="12.75">
      <c r="A28" s="4" t="s">
        <v>50</v>
      </c>
      <c r="B28" t="s">
        <v>75</v>
      </c>
      <c r="C28" s="6">
        <v>0</v>
      </c>
      <c r="D28" s="6">
        <v>0</v>
      </c>
      <c r="E28" s="6">
        <v>0</v>
      </c>
      <c r="F28" s="6">
        <f t="shared" si="1"/>
        <v>0</v>
      </c>
    </row>
    <row r="29" spans="1:7" ht="12.75">
      <c r="A29" s="4"/>
      <c r="C29" s="5"/>
      <c r="D29" s="5"/>
      <c r="E29" s="5"/>
      <c r="F29" s="5"/>
      <c r="G29" s="5"/>
    </row>
    <row r="30" spans="1:7" ht="12.75">
      <c r="A30" s="4"/>
      <c r="B30" t="s">
        <v>69</v>
      </c>
      <c r="C30" s="6">
        <f>SUM(C22:C29)</f>
        <v>76066483.19</v>
      </c>
      <c r="D30" s="6">
        <f>SUM(D22:D29)</f>
        <v>0</v>
      </c>
      <c r="E30" s="6">
        <f>SUM(E22:E29)</f>
        <v>0</v>
      </c>
      <c r="F30" s="6">
        <f>SUM(F22:F29)</f>
        <v>76066483.19</v>
      </c>
      <c r="G30" s="5"/>
    </row>
    <row r="31" spans="1:7" ht="12.75">
      <c r="A31" s="4"/>
      <c r="C31" s="5"/>
      <c r="D31" s="5"/>
      <c r="E31" s="5"/>
      <c r="F31" s="5"/>
      <c r="G31" s="5"/>
    </row>
    <row r="32" spans="1:7" ht="12.75">
      <c r="A32" s="4"/>
      <c r="B32" t="s">
        <v>76</v>
      </c>
      <c r="C32" s="5"/>
      <c r="D32" s="5"/>
      <c r="E32" s="5"/>
      <c r="F32" s="5"/>
      <c r="G32" s="5"/>
    </row>
    <row r="33" spans="1:6" ht="12.75">
      <c r="A33" s="4" t="s">
        <v>77</v>
      </c>
      <c r="B33" t="s">
        <v>13</v>
      </c>
      <c r="C33" s="5">
        <v>2998787.22</v>
      </c>
      <c r="D33" s="5">
        <v>0</v>
      </c>
      <c r="E33" s="5">
        <v>0</v>
      </c>
      <c r="F33" s="5">
        <f aca="true" t="shared" si="2" ref="F33:F41">SUM(C33:E33)</f>
        <v>2998787.22</v>
      </c>
    </row>
    <row r="34" spans="1:6" ht="12.75">
      <c r="A34" s="4" t="s">
        <v>78</v>
      </c>
      <c r="B34" t="s">
        <v>79</v>
      </c>
      <c r="C34" s="5">
        <v>8091.28</v>
      </c>
      <c r="D34" s="5">
        <v>0</v>
      </c>
      <c r="E34" s="5">
        <v>0</v>
      </c>
      <c r="F34" s="5">
        <f t="shared" si="2"/>
        <v>8091.28</v>
      </c>
    </row>
    <row r="35" spans="1:6" ht="12.75">
      <c r="A35" s="4" t="s">
        <v>80</v>
      </c>
      <c r="B35" t="s">
        <v>81</v>
      </c>
      <c r="C35" s="5">
        <v>4569849.54</v>
      </c>
      <c r="D35" s="5">
        <v>0</v>
      </c>
      <c r="E35" s="5">
        <v>0</v>
      </c>
      <c r="F35" s="5">
        <f t="shared" si="2"/>
        <v>4569849.54</v>
      </c>
    </row>
    <row r="36" spans="1:6" ht="12.75">
      <c r="A36" s="4" t="s">
        <v>82</v>
      </c>
      <c r="B36" t="s">
        <v>83</v>
      </c>
      <c r="C36" s="5">
        <v>16210876.02</v>
      </c>
      <c r="D36" s="5">
        <v>0</v>
      </c>
      <c r="E36" s="5">
        <v>0</v>
      </c>
      <c r="F36" s="5">
        <f t="shared" si="2"/>
        <v>16210876.02</v>
      </c>
    </row>
    <row r="37" spans="1:6" ht="12.75">
      <c r="A37" s="4" t="s">
        <v>84</v>
      </c>
      <c r="B37" t="s">
        <v>85</v>
      </c>
      <c r="C37" s="5">
        <v>3278653.51</v>
      </c>
      <c r="D37" s="5">
        <v>0</v>
      </c>
      <c r="E37" s="5">
        <v>0</v>
      </c>
      <c r="F37" s="5">
        <f t="shared" si="2"/>
        <v>3278653.51</v>
      </c>
    </row>
    <row r="38" spans="1:6" ht="12.75">
      <c r="A38" s="4" t="s">
        <v>86</v>
      </c>
      <c r="B38" t="s">
        <v>87</v>
      </c>
      <c r="C38" s="5">
        <v>6392605.54</v>
      </c>
      <c r="D38" s="5">
        <v>0</v>
      </c>
      <c r="E38" s="5">
        <v>0</v>
      </c>
      <c r="F38" s="5">
        <f t="shared" si="2"/>
        <v>6392605.54</v>
      </c>
    </row>
    <row r="39" spans="1:6" ht="12.75">
      <c r="A39" s="4" t="s">
        <v>88</v>
      </c>
      <c r="B39" t="s">
        <v>89</v>
      </c>
      <c r="C39" s="5">
        <v>1327152.6</v>
      </c>
      <c r="D39" s="5">
        <v>0</v>
      </c>
      <c r="E39" s="5">
        <v>0</v>
      </c>
      <c r="F39" s="5">
        <f t="shared" si="2"/>
        <v>1327152.6</v>
      </c>
    </row>
    <row r="40" spans="1:6" ht="12.75">
      <c r="A40" s="4" t="s">
        <v>90</v>
      </c>
      <c r="B40" t="s">
        <v>91</v>
      </c>
      <c r="C40" s="5">
        <v>0</v>
      </c>
      <c r="D40" s="5">
        <v>0</v>
      </c>
      <c r="E40" s="5">
        <v>0</v>
      </c>
      <c r="F40" s="5">
        <f t="shared" si="2"/>
        <v>0</v>
      </c>
    </row>
    <row r="41" spans="1:6" ht="12.75">
      <c r="A41" s="4" t="s">
        <v>92</v>
      </c>
      <c r="B41" t="s">
        <v>93</v>
      </c>
      <c r="C41" s="6">
        <v>116325.04</v>
      </c>
      <c r="D41" s="6">
        <v>0</v>
      </c>
      <c r="E41" s="6">
        <v>0</v>
      </c>
      <c r="F41" s="6">
        <f t="shared" si="2"/>
        <v>116325.04</v>
      </c>
    </row>
    <row r="42" spans="1:7" ht="12.75">
      <c r="A42" s="4"/>
      <c r="C42" s="5"/>
      <c r="D42" s="5"/>
      <c r="E42" s="5"/>
      <c r="F42" s="5"/>
      <c r="G42" s="5"/>
    </row>
    <row r="43" spans="1:7" ht="12.75">
      <c r="A43" s="4"/>
      <c r="B43" t="s">
        <v>69</v>
      </c>
      <c r="C43" s="6">
        <f>SUM(C33:C42)</f>
        <v>34902340.75</v>
      </c>
      <c r="D43" s="6">
        <f>SUM(D33:D42)</f>
        <v>0</v>
      </c>
      <c r="E43" s="6">
        <f>SUM(E33:E42)</f>
        <v>0</v>
      </c>
      <c r="F43" s="6">
        <f>SUM(F33:F42)</f>
        <v>34902340.75</v>
      </c>
      <c r="G43" s="5"/>
    </row>
    <row r="44" spans="1:7" ht="12.75">
      <c r="A44" s="4"/>
      <c r="C44" s="5"/>
      <c r="D44" s="5"/>
      <c r="E44" s="5"/>
      <c r="F44" s="5"/>
      <c r="G44" s="5"/>
    </row>
    <row r="45" spans="1:7" ht="12.75">
      <c r="A45" s="4"/>
      <c r="B45" t="s">
        <v>94</v>
      </c>
      <c r="C45" s="5"/>
      <c r="D45" s="5"/>
      <c r="E45" s="5"/>
      <c r="F45" s="5"/>
      <c r="G45" s="5"/>
    </row>
    <row r="46" spans="1:6" ht="12.75">
      <c r="A46" s="4" t="s">
        <v>95</v>
      </c>
      <c r="B46" t="s">
        <v>13</v>
      </c>
      <c r="C46" s="5">
        <v>1774994.19</v>
      </c>
      <c r="D46" s="5">
        <v>3154950.29</v>
      </c>
      <c r="E46" s="5">
        <v>0</v>
      </c>
      <c r="F46" s="5">
        <f aca="true" t="shared" si="3" ref="F46:F57">SUM(C46:E46)</f>
        <v>4929944.48</v>
      </c>
    </row>
    <row r="47" spans="1:6" ht="12.75">
      <c r="A47" s="4" t="s">
        <v>96</v>
      </c>
      <c r="B47" t="s">
        <v>97</v>
      </c>
      <c r="C47" s="5">
        <v>7168709.41</v>
      </c>
      <c r="D47" s="5">
        <v>324508.74</v>
      </c>
      <c r="E47" s="5">
        <v>0</v>
      </c>
      <c r="F47" s="5">
        <f t="shared" si="3"/>
        <v>7493218.15</v>
      </c>
    </row>
    <row r="48" spans="1:6" ht="12.75">
      <c r="A48" s="4" t="s">
        <v>98</v>
      </c>
      <c r="B48" t="s">
        <v>83</v>
      </c>
      <c r="C48" s="5">
        <v>5352420.39</v>
      </c>
      <c r="D48" s="5">
        <v>192461.8</v>
      </c>
      <c r="E48" s="5">
        <v>0</v>
      </c>
      <c r="F48" s="5">
        <f t="shared" si="3"/>
        <v>5544882.1899999995</v>
      </c>
    </row>
    <row r="49" spans="1:6" ht="12.75">
      <c r="A49" s="4" t="s">
        <v>99</v>
      </c>
      <c r="B49" t="s">
        <v>100</v>
      </c>
      <c r="C49" s="5">
        <v>19667546.48</v>
      </c>
      <c r="D49" s="5">
        <v>752858.04</v>
      </c>
      <c r="E49" s="5">
        <v>0</v>
      </c>
      <c r="F49" s="5">
        <f t="shared" si="3"/>
        <v>20420404.52</v>
      </c>
    </row>
    <row r="50" spans="1:6" ht="12.75">
      <c r="A50" s="4" t="s">
        <v>101</v>
      </c>
      <c r="B50" t="s">
        <v>89</v>
      </c>
      <c r="C50" s="5">
        <v>10304343.37</v>
      </c>
      <c r="D50" s="5">
        <v>140359.27</v>
      </c>
      <c r="E50" s="5">
        <v>0</v>
      </c>
      <c r="F50" s="5">
        <f t="shared" si="3"/>
        <v>10444702.639999999</v>
      </c>
    </row>
    <row r="51" spans="1:6" ht="12.75">
      <c r="A51" s="4" t="s">
        <v>102</v>
      </c>
      <c r="B51" t="s">
        <v>91</v>
      </c>
      <c r="C51" s="5">
        <v>23566999.89</v>
      </c>
      <c r="D51" s="5">
        <v>2375692.28</v>
      </c>
      <c r="E51" s="5">
        <v>0</v>
      </c>
      <c r="F51" s="5">
        <f t="shared" si="3"/>
        <v>25942692.17</v>
      </c>
    </row>
    <row r="52" spans="1:6" ht="12.75">
      <c r="A52" s="4" t="s">
        <v>103</v>
      </c>
      <c r="B52" t="s">
        <v>93</v>
      </c>
      <c r="C52" s="5">
        <v>41594929.56</v>
      </c>
      <c r="D52" s="5">
        <v>1808568.17</v>
      </c>
      <c r="E52" s="5">
        <v>0</v>
      </c>
      <c r="F52" s="5">
        <f t="shared" si="3"/>
        <v>43403497.730000004</v>
      </c>
    </row>
    <row r="53" spans="1:6" ht="12.75">
      <c r="A53" s="4" t="s">
        <v>104</v>
      </c>
      <c r="B53" t="s">
        <v>105</v>
      </c>
      <c r="C53" s="5">
        <v>24361164.82</v>
      </c>
      <c r="D53" s="5">
        <v>834100.54</v>
      </c>
      <c r="E53" s="5">
        <v>0</v>
      </c>
      <c r="F53" s="5">
        <f t="shared" si="3"/>
        <v>25195265.36</v>
      </c>
    </row>
    <row r="54" spans="1:6" ht="12.75">
      <c r="A54" s="4" t="s">
        <v>106</v>
      </c>
      <c r="B54" t="s">
        <v>25</v>
      </c>
      <c r="C54" s="5">
        <v>10917583.84</v>
      </c>
      <c r="D54" s="5">
        <v>317237.94</v>
      </c>
      <c r="E54" s="5">
        <v>0</v>
      </c>
      <c r="F54" s="5">
        <f t="shared" si="3"/>
        <v>11234821.78</v>
      </c>
    </row>
    <row r="55" spans="1:6" ht="12.75">
      <c r="A55" s="4" t="s">
        <v>107</v>
      </c>
      <c r="B55" t="s">
        <v>26</v>
      </c>
      <c r="C55" s="5">
        <v>7408875.32</v>
      </c>
      <c r="D55" s="5">
        <v>175612.97</v>
      </c>
      <c r="E55" s="5">
        <v>0</v>
      </c>
      <c r="F55" s="5">
        <f t="shared" si="3"/>
        <v>7584488.29</v>
      </c>
    </row>
    <row r="56" spans="1:6" ht="12.75">
      <c r="A56" s="4" t="s">
        <v>108</v>
      </c>
      <c r="B56" t="s">
        <v>109</v>
      </c>
      <c r="C56" s="5">
        <v>449712.91</v>
      </c>
      <c r="D56" s="5">
        <v>19199.08</v>
      </c>
      <c r="E56" s="5">
        <v>0</v>
      </c>
      <c r="F56" s="5">
        <f t="shared" si="3"/>
        <v>468911.99</v>
      </c>
    </row>
    <row r="57" spans="1:6" ht="12.75">
      <c r="A57" s="4" t="s">
        <v>110</v>
      </c>
      <c r="B57" t="s">
        <v>111</v>
      </c>
      <c r="C57" s="6">
        <v>5844333.2</v>
      </c>
      <c r="D57" s="6">
        <v>213221.48</v>
      </c>
      <c r="E57" s="6">
        <v>0</v>
      </c>
      <c r="F57" s="6">
        <f t="shared" si="3"/>
        <v>6057554.680000001</v>
      </c>
    </row>
    <row r="58" spans="1:7" ht="12.75">
      <c r="A58" s="4"/>
      <c r="C58" s="5"/>
      <c r="D58" s="5"/>
      <c r="E58" s="5"/>
      <c r="F58" s="5"/>
      <c r="G58" s="5"/>
    </row>
    <row r="59" spans="1:7" ht="12.75">
      <c r="A59" s="4"/>
      <c r="B59" t="s">
        <v>69</v>
      </c>
      <c r="C59" s="6">
        <f>SUM(C46:C58)</f>
        <v>158411613.37999997</v>
      </c>
      <c r="D59" s="6">
        <f>SUM(D46:D58)</f>
        <v>10308770.6</v>
      </c>
      <c r="E59" s="6">
        <f>SUM(E46:E58)</f>
        <v>0</v>
      </c>
      <c r="F59" s="6">
        <f>SUM(F46:F58)</f>
        <v>168720383.98000002</v>
      </c>
      <c r="G59" s="5"/>
    </row>
    <row r="60" spans="1:7" ht="12.75">
      <c r="A60" s="4"/>
      <c r="C60" s="5"/>
      <c r="D60" s="5"/>
      <c r="E60" s="5"/>
      <c r="F60" s="5"/>
      <c r="G60" s="5"/>
    </row>
    <row r="61" spans="1:7" ht="12.75">
      <c r="A61" s="4">
        <v>389</v>
      </c>
      <c r="B61" t="s">
        <v>60</v>
      </c>
      <c r="C61" s="6">
        <v>0</v>
      </c>
      <c r="D61" s="6">
        <v>0</v>
      </c>
      <c r="E61" s="6">
        <v>0</v>
      </c>
      <c r="F61" s="6">
        <f>SUM(C61:E61)</f>
        <v>0</v>
      </c>
      <c r="G61" s="5"/>
    </row>
    <row r="62" spans="1:7" ht="12.75">
      <c r="A62" s="4"/>
      <c r="C62" s="5"/>
      <c r="D62" s="5"/>
      <c r="E62" s="5"/>
      <c r="F62" s="5">
        <f>SUM(C62:E62)</f>
        <v>0</v>
      </c>
      <c r="G62" s="5"/>
    </row>
    <row r="63" spans="1:7" ht="12.75">
      <c r="A63" s="4"/>
      <c r="B63" t="s">
        <v>112</v>
      </c>
      <c r="C63" s="5"/>
      <c r="D63" s="5"/>
      <c r="E63" s="5"/>
      <c r="F63" s="5"/>
      <c r="G63" s="5"/>
    </row>
    <row r="64" spans="1:6" ht="12.75">
      <c r="A64" s="4" t="s">
        <v>51</v>
      </c>
      <c r="B64" t="s">
        <v>113</v>
      </c>
      <c r="C64" s="5">
        <v>514694.93000000017</v>
      </c>
      <c r="D64" s="5">
        <v>85709.8</v>
      </c>
      <c r="E64" s="5">
        <v>0</v>
      </c>
      <c r="F64" s="5">
        <f aca="true" t="shared" si="4" ref="F64:F71">SUM(C64:E64)</f>
        <v>600404.7300000002</v>
      </c>
    </row>
    <row r="65" spans="1:6" ht="12.75">
      <c r="A65" s="4" t="s">
        <v>52</v>
      </c>
      <c r="B65" t="s">
        <v>114</v>
      </c>
      <c r="C65" s="5">
        <v>180537.46</v>
      </c>
      <c r="D65" s="5">
        <v>0</v>
      </c>
      <c r="E65" s="5">
        <v>0</v>
      </c>
      <c r="F65" s="5">
        <f t="shared" si="4"/>
        <v>180537.46</v>
      </c>
    </row>
    <row r="66" spans="1:6" ht="12.75">
      <c r="A66" s="4" t="s">
        <v>53</v>
      </c>
      <c r="B66" t="s">
        <v>30</v>
      </c>
      <c r="C66" s="5">
        <v>6352256.55</v>
      </c>
      <c r="D66" s="5">
        <v>1445162.75</v>
      </c>
      <c r="E66" s="5">
        <v>-339374.17</v>
      </c>
      <c r="F66" s="14">
        <f t="shared" si="4"/>
        <v>7458045.13</v>
      </c>
    </row>
    <row r="67" spans="1:6" ht="12.75">
      <c r="A67" s="4" t="s">
        <v>54</v>
      </c>
      <c r="B67" t="s">
        <v>31</v>
      </c>
      <c r="C67" s="5">
        <v>220297.14</v>
      </c>
      <c r="D67" s="5">
        <v>0</v>
      </c>
      <c r="E67" s="5">
        <v>0</v>
      </c>
      <c r="F67" s="14">
        <f t="shared" si="4"/>
        <v>220297.14</v>
      </c>
    </row>
    <row r="68" spans="1:6" ht="12.75">
      <c r="A68" s="4" t="s">
        <v>55</v>
      </c>
      <c r="B68" t="s">
        <v>115</v>
      </c>
      <c r="C68" s="5">
        <v>318595.25</v>
      </c>
      <c r="D68" s="5">
        <v>0</v>
      </c>
      <c r="E68" s="5">
        <v>-9290</v>
      </c>
      <c r="F68" s="5">
        <f t="shared" si="4"/>
        <v>309305.25</v>
      </c>
    </row>
    <row r="69" spans="1:6" ht="12.75">
      <c r="A69" s="4" t="s">
        <v>56</v>
      </c>
      <c r="B69" t="s">
        <v>116</v>
      </c>
      <c r="C69" s="5">
        <v>386290.08</v>
      </c>
      <c r="D69" s="5">
        <v>0</v>
      </c>
      <c r="E69" s="5">
        <v>0</v>
      </c>
      <c r="F69" s="5">
        <f t="shared" si="4"/>
        <v>386290.08</v>
      </c>
    </row>
    <row r="70" spans="1:6" ht="12.75">
      <c r="A70" s="4" t="s">
        <v>57</v>
      </c>
      <c r="B70" t="s">
        <v>34</v>
      </c>
      <c r="C70" s="5">
        <v>865999.52</v>
      </c>
      <c r="D70" s="5">
        <v>13222.19</v>
      </c>
      <c r="E70" s="5">
        <v>-47240</v>
      </c>
      <c r="F70" s="5">
        <f t="shared" si="4"/>
        <v>831981.71</v>
      </c>
    </row>
    <row r="71" spans="1:6" ht="12.75">
      <c r="A71" s="4" t="s">
        <v>58</v>
      </c>
      <c r="B71" t="s">
        <v>35</v>
      </c>
      <c r="C71" s="6">
        <v>1128650.14</v>
      </c>
      <c r="D71" s="6">
        <v>251858.18</v>
      </c>
      <c r="E71" s="6">
        <v>0</v>
      </c>
      <c r="F71" s="6">
        <f t="shared" si="4"/>
        <v>1380508.3199999998</v>
      </c>
    </row>
    <row r="72" spans="3:7" ht="12.75">
      <c r="C72" s="5"/>
      <c r="D72" s="5"/>
      <c r="E72" s="5"/>
      <c r="F72" s="10"/>
      <c r="G72" s="5"/>
    </row>
    <row r="73" spans="2:7" ht="12.75">
      <c r="B73" t="s">
        <v>18</v>
      </c>
      <c r="C73" s="6">
        <f>SUM(C64:C72)</f>
        <v>9967321.07</v>
      </c>
      <c r="D73" s="6">
        <f>SUM(D64:D72)</f>
        <v>1795952.92</v>
      </c>
      <c r="E73" s="6">
        <f>SUM(E64:E72)</f>
        <v>-395904.17</v>
      </c>
      <c r="F73" s="6">
        <f>SUM(F64:F72)</f>
        <v>11367369.82</v>
      </c>
      <c r="G73" s="5"/>
    </row>
    <row r="74" spans="3:7" ht="12.75">
      <c r="C74" s="5"/>
      <c r="D74" s="5"/>
      <c r="E74" s="5"/>
      <c r="F74" s="5"/>
      <c r="G74" s="5"/>
    </row>
    <row r="75" spans="2:7" ht="13.5" thickBot="1">
      <c r="B75" s="1" t="s">
        <v>117</v>
      </c>
      <c r="C75" s="8">
        <f>SUM(C19,C30,C43,C59,C61,C73)</f>
        <v>309562357.58</v>
      </c>
      <c r="D75" s="8">
        <f>SUM(D19,D30,D43,D59,D61,D73)</f>
        <v>12193414.73</v>
      </c>
      <c r="E75" s="8">
        <f>SUM(E19,E30,E43,E59,E61,E73)</f>
        <v>-395904.17</v>
      </c>
      <c r="F75" s="8">
        <f>SUM(F19,F30,F43,F59,F61,F73)</f>
        <v>321359868.14000005</v>
      </c>
      <c r="G75" s="5"/>
    </row>
    <row r="76" spans="3:7" ht="13.5" thickTop="1">
      <c r="C76" s="5"/>
      <c r="D76" s="5"/>
      <c r="E76" s="5"/>
      <c r="F76" s="5"/>
      <c r="G76" s="5"/>
    </row>
    <row r="77" spans="3:7" ht="12.75">
      <c r="C77" s="5"/>
      <c r="D77" s="5"/>
      <c r="E77" s="5"/>
      <c r="F77" s="5"/>
      <c r="G77" s="5"/>
    </row>
    <row r="78" spans="3:7" ht="12.75">
      <c r="C78" s="5"/>
      <c r="D78" s="5"/>
      <c r="E78" s="5"/>
      <c r="F78" s="5"/>
      <c r="G78" s="5"/>
    </row>
    <row r="79" spans="3:7" ht="12.75">
      <c r="C79" s="5"/>
      <c r="D79" s="5"/>
      <c r="E79" s="5"/>
      <c r="F79" s="5"/>
      <c r="G79" s="5"/>
    </row>
    <row r="80" spans="3:7" ht="12.75">
      <c r="C80" s="5"/>
      <c r="D80" s="5"/>
      <c r="E80" s="5"/>
      <c r="F80" s="5"/>
      <c r="G80" s="5"/>
    </row>
    <row r="81" spans="3:7" ht="12.75">
      <c r="C81" s="5"/>
      <c r="D81" s="5"/>
      <c r="E81" s="5"/>
      <c r="F81" s="5"/>
      <c r="G81" s="5"/>
    </row>
    <row r="82" spans="3:7" ht="12.75">
      <c r="C82" s="5"/>
      <c r="D82" s="5"/>
      <c r="E82" s="5"/>
      <c r="F82" s="5"/>
      <c r="G82" s="5"/>
    </row>
    <row r="83" spans="3:7" ht="12.75">
      <c r="C83" s="5"/>
      <c r="D83" s="5"/>
      <c r="E83" s="5"/>
      <c r="F83" s="5"/>
      <c r="G83" s="5"/>
    </row>
    <row r="84" spans="3:7" ht="12.75">
      <c r="C84" s="5"/>
      <c r="D84" s="5"/>
      <c r="E84" s="5"/>
      <c r="F84" s="5"/>
      <c r="G84" s="5"/>
    </row>
    <row r="85" spans="3:7" ht="12.75">
      <c r="C85" s="5"/>
      <c r="D85" s="5"/>
      <c r="E85" s="5"/>
      <c r="F85" s="5"/>
      <c r="G85" s="5"/>
    </row>
    <row r="86" spans="3:7" ht="12.75">
      <c r="C86" s="5"/>
      <c r="D86" s="5"/>
      <c r="E86" s="5"/>
      <c r="F86" s="5"/>
      <c r="G86" s="5"/>
    </row>
    <row r="87" spans="3:7" ht="12.75">
      <c r="C87" s="5"/>
      <c r="D87" s="5"/>
      <c r="E87" s="5"/>
      <c r="F87" s="5"/>
      <c r="G87" s="5"/>
    </row>
    <row r="88" spans="3:7" ht="12.75">
      <c r="C88" s="5"/>
      <c r="D88" s="5"/>
      <c r="E88" s="5"/>
      <c r="F88" s="5"/>
      <c r="G88" s="5"/>
    </row>
    <row r="89" spans="3:7" ht="12.75">
      <c r="C89" s="5"/>
      <c r="D89" s="5"/>
      <c r="E89" s="5"/>
      <c r="F89" s="5"/>
      <c r="G89" s="5"/>
    </row>
    <row r="90" spans="3:7" ht="12.75">
      <c r="C90" s="5"/>
      <c r="D90" s="5"/>
      <c r="E90" s="5"/>
      <c r="F90" s="5"/>
      <c r="G90" s="5"/>
    </row>
    <row r="91" spans="3:7" ht="12.75">
      <c r="C91" s="5"/>
      <c r="D91" s="5"/>
      <c r="E91" s="5"/>
      <c r="F91" s="5"/>
      <c r="G91" s="5"/>
    </row>
    <row r="92" spans="3:7" ht="12.75">
      <c r="C92" s="5"/>
      <c r="D92" s="5"/>
      <c r="E92" s="5"/>
      <c r="F92" s="5"/>
      <c r="G92" s="5"/>
    </row>
    <row r="93" spans="3:7" ht="12.75">
      <c r="C93" s="5"/>
      <c r="D93" s="5"/>
      <c r="E93" s="5"/>
      <c r="F93" s="5"/>
      <c r="G93" s="5"/>
    </row>
    <row r="94" spans="3:7" ht="12.75">
      <c r="C94" s="5"/>
      <c r="D94" s="5"/>
      <c r="E94" s="5"/>
      <c r="F94" s="5"/>
      <c r="G94" s="5"/>
    </row>
    <row r="95" spans="3:7" ht="12.75">
      <c r="C95" s="5"/>
      <c r="D95" s="5"/>
      <c r="E95" s="5"/>
      <c r="F95" s="5"/>
      <c r="G95" s="5"/>
    </row>
    <row r="96" spans="3:7" ht="12.75">
      <c r="C96" s="5"/>
      <c r="D96" s="5"/>
      <c r="E96" s="5"/>
      <c r="F96" s="5"/>
      <c r="G96" s="5"/>
    </row>
    <row r="97" spans="3:7" ht="12.75">
      <c r="C97" s="5"/>
      <c r="D97" s="5"/>
      <c r="E97" s="5"/>
      <c r="F97" s="5"/>
      <c r="G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  <row r="109" spans="3:6" ht="12.75">
      <c r="C109" s="5"/>
      <c r="D109" s="5"/>
      <c r="E109" s="5"/>
      <c r="F109" s="5"/>
    </row>
    <row r="110" spans="3:6" ht="12.75">
      <c r="C110" s="5"/>
      <c r="D110" s="5"/>
      <c r="E110" s="5"/>
      <c r="F110" s="5"/>
    </row>
    <row r="111" spans="3:6" ht="12.75">
      <c r="C111" s="5"/>
      <c r="D111" s="5"/>
      <c r="E111" s="5"/>
      <c r="F111" s="5"/>
    </row>
    <row r="112" spans="3:6" ht="12.75">
      <c r="C112" s="5"/>
      <c r="D112" s="5"/>
      <c r="E112" s="5"/>
      <c r="F112" s="5"/>
    </row>
    <row r="113" spans="3:6" ht="12.75">
      <c r="C113" s="5"/>
      <c r="D113" s="5"/>
      <c r="E113" s="5"/>
      <c r="F113" s="5"/>
    </row>
    <row r="114" spans="3:6" ht="12.75">
      <c r="C114" s="5"/>
      <c r="D114" s="5"/>
      <c r="E114" s="5"/>
      <c r="F114" s="5"/>
    </row>
    <row r="115" spans="3:6" ht="12.75">
      <c r="C115" s="5"/>
      <c r="D115" s="5"/>
      <c r="E115" s="5"/>
      <c r="F115" s="5"/>
    </row>
    <row r="116" spans="3:6" ht="12.75">
      <c r="C116" s="5"/>
      <c r="D116" s="5"/>
      <c r="E116" s="5"/>
      <c r="F116" s="5"/>
    </row>
    <row r="117" spans="3:6" ht="12.75">
      <c r="C117" s="5"/>
      <c r="D117" s="5"/>
      <c r="E117" s="5"/>
      <c r="F117" s="5"/>
    </row>
    <row r="118" spans="3:6" ht="12.75">
      <c r="C118" s="5"/>
      <c r="D118" s="5"/>
      <c r="E118" s="5"/>
      <c r="F118" s="5"/>
    </row>
    <row r="119" spans="3:6" ht="12.75">
      <c r="C119" s="5"/>
      <c r="D119" s="5"/>
      <c r="E119" s="5"/>
      <c r="F119" s="5"/>
    </row>
    <row r="120" spans="3:6" ht="12.75">
      <c r="C120" s="5"/>
      <c r="D120" s="5"/>
      <c r="E120" s="5"/>
      <c r="F120" s="5"/>
    </row>
    <row r="121" spans="3:6" ht="12.75">
      <c r="C121" s="5"/>
      <c r="D121" s="5"/>
      <c r="E121" s="5"/>
      <c r="F121" s="5"/>
    </row>
    <row r="122" spans="3:6" ht="12.75">
      <c r="C122" s="5"/>
      <c r="D122" s="5"/>
      <c r="E122" s="5"/>
      <c r="F122" s="5"/>
    </row>
    <row r="123" spans="3:6" ht="12.75">
      <c r="C123" s="5"/>
      <c r="D123" s="5"/>
      <c r="E123" s="5"/>
      <c r="F123" s="5"/>
    </row>
    <row r="124" spans="3:6" ht="12.75">
      <c r="C124" s="5"/>
      <c r="D124" s="5"/>
      <c r="E124" s="5"/>
      <c r="F124" s="5"/>
    </row>
    <row r="125" spans="3:6" ht="12.75">
      <c r="C125" s="5"/>
      <c r="D125" s="5"/>
      <c r="E125" s="5"/>
      <c r="F125" s="5"/>
    </row>
    <row r="126" spans="3:6" ht="12.75">
      <c r="C126" s="5"/>
      <c r="D126" s="5"/>
      <c r="E126" s="5"/>
      <c r="F126" s="5"/>
    </row>
    <row r="127" spans="3:6" ht="12.75">
      <c r="C127" s="5"/>
      <c r="D127" s="5"/>
      <c r="E127" s="5"/>
      <c r="F127" s="5"/>
    </row>
    <row r="128" spans="3:6" ht="12.75">
      <c r="C128" s="5"/>
      <c r="D128" s="5"/>
      <c r="E128" s="5"/>
      <c r="F128" s="5"/>
    </row>
    <row r="129" spans="3:6" ht="12.75">
      <c r="C129" s="5"/>
      <c r="D129" s="5"/>
      <c r="E129" s="5"/>
      <c r="F129" s="5"/>
    </row>
    <row r="130" spans="3:6" ht="12.75">
      <c r="C130" s="5"/>
      <c r="D130" s="5"/>
      <c r="E130" s="5"/>
      <c r="F130" s="5"/>
    </row>
    <row r="131" spans="3:6" ht="12.75">
      <c r="C131" s="5"/>
      <c r="D131" s="5"/>
      <c r="E131" s="5"/>
      <c r="F131" s="5"/>
    </row>
    <row r="132" spans="3:6" ht="12.75">
      <c r="C132" s="5"/>
      <c r="D132" s="5"/>
      <c r="E132" s="5"/>
      <c r="F132" s="5"/>
    </row>
    <row r="133" spans="3:6" ht="12.75">
      <c r="C133" s="5"/>
      <c r="D133" s="5"/>
      <c r="E133" s="5"/>
      <c r="F133" s="5"/>
    </row>
    <row r="134" spans="3:6" ht="12.75">
      <c r="C134" s="5"/>
      <c r="D134" s="5"/>
      <c r="E134" s="5"/>
      <c r="F134" s="5"/>
    </row>
    <row r="135" spans="3:6" ht="12.75">
      <c r="C135" s="5"/>
      <c r="D135" s="5"/>
      <c r="E135" s="5"/>
      <c r="F135" s="5"/>
    </row>
    <row r="136" spans="3:6" ht="12.75">
      <c r="C136" s="5"/>
      <c r="D136" s="5"/>
      <c r="E136" s="5"/>
      <c r="F136" s="5"/>
    </row>
    <row r="137" spans="3:6" ht="12.75">
      <c r="C137" s="5"/>
      <c r="D137" s="5"/>
      <c r="E137" s="5"/>
      <c r="F137" s="5"/>
    </row>
    <row r="138" spans="3:6" ht="12.75">
      <c r="C138" s="5"/>
      <c r="D138" s="5"/>
      <c r="E138" s="5"/>
      <c r="F138" s="5"/>
    </row>
    <row r="139" spans="3:6" ht="12.75">
      <c r="C139" s="5"/>
      <c r="D139" s="5"/>
      <c r="E139" s="5"/>
      <c r="F139" s="5"/>
    </row>
    <row r="140" spans="3:6" ht="12.75">
      <c r="C140" s="5"/>
      <c r="D140" s="5"/>
      <c r="E140" s="5"/>
      <c r="F140" s="5"/>
    </row>
    <row r="141" spans="3:6" ht="12.75">
      <c r="C141" s="5"/>
      <c r="D141" s="5"/>
      <c r="E141" s="5"/>
      <c r="F141" s="5"/>
    </row>
    <row r="142" spans="3:6" ht="12.75">
      <c r="C142" s="5"/>
      <c r="D142" s="5"/>
      <c r="E142" s="5"/>
      <c r="F142" s="5"/>
    </row>
    <row r="143" spans="3:6" ht="12.75">
      <c r="C143" s="5"/>
      <c r="D143" s="5"/>
      <c r="E143" s="5"/>
      <c r="F143" s="5"/>
    </row>
    <row r="144" spans="3:6" ht="12.75">
      <c r="C144" s="5"/>
      <c r="D144" s="5"/>
      <c r="E144" s="5"/>
      <c r="F144" s="5"/>
    </row>
    <row r="145" spans="3:6" ht="12.75">
      <c r="C145" s="5"/>
      <c r="D145" s="5"/>
      <c r="E145" s="5"/>
      <c r="F145" s="5"/>
    </row>
    <row r="146" spans="3:6" ht="12.75">
      <c r="C146" s="5"/>
      <c r="D146" s="5"/>
      <c r="E146" s="5"/>
      <c r="F146" s="5"/>
    </row>
    <row r="147" spans="3:6" ht="12.75">
      <c r="C147" s="5"/>
      <c r="D147" s="5"/>
      <c r="E147" s="5"/>
      <c r="F147" s="5"/>
    </row>
    <row r="148" spans="3:6" ht="12.75">
      <c r="C148" s="5"/>
      <c r="D148" s="5"/>
      <c r="E148" s="5"/>
      <c r="F148" s="5"/>
    </row>
    <row r="149" spans="3:6" ht="12.75">
      <c r="C149" s="5"/>
      <c r="D149" s="5"/>
      <c r="E149" s="5"/>
      <c r="F149" s="5"/>
    </row>
    <row r="150" spans="3:6" ht="12.75">
      <c r="C150" s="5"/>
      <c r="D150" s="5"/>
      <c r="E150" s="5"/>
      <c r="F150" s="5"/>
    </row>
    <row r="151" spans="3:6" ht="12.75">
      <c r="C151" s="5"/>
      <c r="D151" s="5"/>
      <c r="E151" s="5"/>
      <c r="F151" s="5"/>
    </row>
    <row r="152" spans="3:6" ht="12.75">
      <c r="C152" s="5"/>
      <c r="D152" s="5"/>
      <c r="E152" s="5"/>
      <c r="F152" s="5"/>
    </row>
    <row r="153" spans="3:6" ht="12.75">
      <c r="C153" s="5"/>
      <c r="D153" s="5"/>
      <c r="E153" s="5"/>
      <c r="F153" s="5"/>
    </row>
    <row r="154" spans="3:6" ht="12.75">
      <c r="C154" s="5"/>
      <c r="D154" s="5"/>
      <c r="E154" s="5"/>
      <c r="F154" s="5"/>
    </row>
    <row r="155" spans="3:6" ht="12.75">
      <c r="C155" s="5"/>
      <c r="D155" s="5"/>
      <c r="E155" s="5"/>
      <c r="F155" s="5"/>
    </row>
    <row r="156" spans="3:6" ht="12.75">
      <c r="C156" s="5"/>
      <c r="D156" s="5"/>
      <c r="E156" s="5"/>
      <c r="F156" s="5"/>
    </row>
    <row r="157" spans="3:6" ht="12.75">
      <c r="C157" s="5"/>
      <c r="D157" s="5"/>
      <c r="E157" s="5"/>
      <c r="F157" s="5"/>
    </row>
    <row r="158" spans="3:6" ht="12.75">
      <c r="C158" s="5"/>
      <c r="D158" s="5"/>
      <c r="E158" s="5"/>
      <c r="F158" s="5"/>
    </row>
    <row r="159" spans="3:6" ht="12.75">
      <c r="C159" s="5"/>
      <c r="D159" s="5"/>
      <c r="E159" s="5"/>
      <c r="F159" s="5"/>
    </row>
    <row r="160" spans="3:6" ht="12.75">
      <c r="C160" s="5"/>
      <c r="D160" s="5"/>
      <c r="E160" s="5"/>
      <c r="F160" s="5"/>
    </row>
    <row r="161" spans="3:6" ht="12.75">
      <c r="C161" s="5"/>
      <c r="D161" s="5"/>
      <c r="E161" s="5"/>
      <c r="F161" s="5"/>
    </row>
    <row r="162" spans="3:6" ht="12.75">
      <c r="C162" s="5"/>
      <c r="D162" s="5"/>
      <c r="E162" s="5"/>
      <c r="F162" s="5"/>
    </row>
    <row r="163" spans="3:6" ht="12.75">
      <c r="C163" s="5"/>
      <c r="D163" s="5"/>
      <c r="E163" s="5"/>
      <c r="F163" s="5"/>
    </row>
    <row r="164" spans="3:6" ht="12.75">
      <c r="C164" s="5"/>
      <c r="D164" s="5"/>
      <c r="E164" s="5"/>
      <c r="F164" s="5"/>
    </row>
    <row r="165" spans="3:6" ht="12.75">
      <c r="C165" s="5"/>
      <c r="D165" s="5"/>
      <c r="E165" s="5"/>
      <c r="F165" s="5"/>
    </row>
    <row r="166" spans="3:6" ht="12.75">
      <c r="C166" s="5"/>
      <c r="D166" s="5"/>
      <c r="E166" s="5"/>
      <c r="F166" s="5"/>
    </row>
    <row r="167" spans="3:6" ht="12.75">
      <c r="C167" s="5"/>
      <c r="D167" s="5"/>
      <c r="E167" s="5"/>
      <c r="F167" s="5"/>
    </row>
    <row r="168" spans="3:6" ht="12.75">
      <c r="C168" s="5"/>
      <c r="D168" s="5"/>
      <c r="E168" s="5"/>
      <c r="F168" s="5"/>
    </row>
    <row r="169" spans="3:6" ht="12.75">
      <c r="C169" s="5"/>
      <c r="D169" s="5"/>
      <c r="E169" s="5"/>
      <c r="F169" s="5"/>
    </row>
    <row r="170" spans="3:6" ht="12.75">
      <c r="C170" s="5"/>
      <c r="D170" s="5"/>
      <c r="E170" s="5"/>
      <c r="F170" s="5"/>
    </row>
    <row r="171" spans="3:6" ht="12.75">
      <c r="C171" s="5"/>
      <c r="D171" s="5"/>
      <c r="E171" s="5"/>
      <c r="F171" s="5"/>
    </row>
    <row r="172" spans="3:6" ht="12.75">
      <c r="C172" s="5"/>
      <c r="D172" s="5"/>
      <c r="E172" s="5"/>
      <c r="F172" s="5"/>
    </row>
    <row r="173" spans="3:6" ht="12.75">
      <c r="C173" s="5"/>
      <c r="D173" s="5"/>
      <c r="E173" s="5"/>
      <c r="F173" s="5"/>
    </row>
    <row r="174" spans="3:6" ht="12.75">
      <c r="C174" s="5"/>
      <c r="D174" s="5"/>
      <c r="E174" s="5"/>
      <c r="F174" s="5"/>
    </row>
    <row r="175" spans="3:6" ht="12.75">
      <c r="C175" s="5"/>
      <c r="D175" s="5"/>
      <c r="E175" s="5"/>
      <c r="F175" s="5"/>
    </row>
    <row r="176" spans="3:6" ht="12.75">
      <c r="C176" s="5"/>
      <c r="D176" s="5"/>
      <c r="E176" s="5"/>
      <c r="F176" s="5"/>
    </row>
    <row r="177" spans="3:6" ht="12.75">
      <c r="C177" s="5"/>
      <c r="D177" s="5"/>
      <c r="E177" s="5"/>
      <c r="F177" s="5"/>
    </row>
    <row r="178" spans="3:6" ht="12.75">
      <c r="C178" s="5"/>
      <c r="D178" s="5"/>
      <c r="E178" s="5"/>
      <c r="F178" s="5"/>
    </row>
    <row r="179" spans="3:6" ht="12.75">
      <c r="C179" s="5"/>
      <c r="D179" s="5"/>
      <c r="E179" s="5"/>
      <c r="F179" s="5"/>
    </row>
    <row r="180" spans="3:6" ht="12.75">
      <c r="C180" s="5"/>
      <c r="D180" s="5"/>
      <c r="E180" s="5"/>
      <c r="F180" s="5"/>
    </row>
    <row r="181" spans="3:6" ht="12.75">
      <c r="C181" s="5"/>
      <c r="D181" s="5"/>
      <c r="E181" s="5"/>
      <c r="F181" s="5"/>
    </row>
    <row r="182" spans="3:6" ht="12.75">
      <c r="C182" s="5"/>
      <c r="D182" s="5"/>
      <c r="E182" s="5"/>
      <c r="F182" s="5"/>
    </row>
    <row r="183" spans="3:6" ht="12.75">
      <c r="C183" s="5"/>
      <c r="D183" s="5"/>
      <c r="E183" s="5"/>
      <c r="F183" s="5"/>
    </row>
    <row r="184" spans="3:6" ht="12.75">
      <c r="C184" s="5"/>
      <c r="D184" s="5"/>
      <c r="E184" s="5"/>
      <c r="F184" s="5"/>
    </row>
    <row r="185" spans="3:6" ht="12.75">
      <c r="C185" s="5"/>
      <c r="D185" s="5"/>
      <c r="E185" s="5"/>
      <c r="F185" s="5"/>
    </row>
    <row r="186" spans="3:6" ht="12.75">
      <c r="C186" s="5"/>
      <c r="D186" s="5"/>
      <c r="E186" s="5"/>
      <c r="F186" s="5"/>
    </row>
    <row r="187" spans="3:6" ht="12.75">
      <c r="C187" s="5"/>
      <c r="D187" s="5"/>
      <c r="E187" s="5"/>
      <c r="F187" s="5"/>
    </row>
    <row r="188" spans="3:6" ht="12.75">
      <c r="C188" s="5"/>
      <c r="D188" s="5"/>
      <c r="E188" s="5"/>
      <c r="F188" s="5"/>
    </row>
    <row r="189" spans="3:6" ht="12.75">
      <c r="C189" s="5"/>
      <c r="D189" s="5"/>
      <c r="E189" s="5"/>
      <c r="F189" s="5"/>
    </row>
    <row r="190" spans="3:6" ht="12.75">
      <c r="C190" s="5"/>
      <c r="D190" s="5"/>
      <c r="E190" s="5"/>
      <c r="F190" s="5"/>
    </row>
    <row r="191" spans="3:6" ht="12.75">
      <c r="C191" s="5"/>
      <c r="D191" s="5"/>
      <c r="E191" s="5"/>
      <c r="F191" s="5"/>
    </row>
    <row r="192" spans="3:6" ht="12.75">
      <c r="C192" s="5"/>
      <c r="D192" s="5"/>
      <c r="E192" s="5"/>
      <c r="F192" s="5"/>
    </row>
    <row r="193" spans="3:6" ht="12.75">
      <c r="C193" s="5"/>
      <c r="D193" s="5"/>
      <c r="E193" s="5"/>
      <c r="F193" s="5"/>
    </row>
    <row r="194" spans="3:6" ht="12.75">
      <c r="C194" s="5"/>
      <c r="D194" s="5"/>
      <c r="E194" s="5"/>
      <c r="F194" s="5"/>
    </row>
    <row r="195" spans="3:6" ht="12.75">
      <c r="C195" s="5"/>
      <c r="D195" s="5"/>
      <c r="E195" s="5"/>
      <c r="F195" s="5"/>
    </row>
    <row r="196" spans="3:6" ht="12.75">
      <c r="C196" s="5"/>
      <c r="D196" s="5"/>
      <c r="E196" s="5"/>
      <c r="F196" s="5"/>
    </row>
    <row r="197" spans="3:6" ht="12.75">
      <c r="C197" s="5"/>
      <c r="D197" s="5"/>
      <c r="E197" s="5"/>
      <c r="F197" s="5"/>
    </row>
    <row r="198" spans="3:6" ht="12.75">
      <c r="C198" s="5"/>
      <c r="D198" s="5"/>
      <c r="E198" s="5"/>
      <c r="F198" s="5"/>
    </row>
    <row r="199" spans="3:6" ht="12.75">
      <c r="C199" s="5"/>
      <c r="D199" s="5"/>
      <c r="E199" s="5"/>
      <c r="F199" s="5"/>
    </row>
    <row r="200" spans="3:6" ht="12.75">
      <c r="C200" s="5"/>
      <c r="D200" s="5"/>
      <c r="E200" s="5"/>
      <c r="F200" s="5"/>
    </row>
    <row r="201" spans="3:6" ht="12.75">
      <c r="C201" s="5"/>
      <c r="D201" s="5"/>
      <c r="E201" s="5"/>
      <c r="F201" s="5"/>
    </row>
    <row r="202" spans="3:6" ht="12.75">
      <c r="C202" s="5"/>
      <c r="D202" s="5"/>
      <c r="E202" s="5"/>
      <c r="F202" s="5"/>
    </row>
    <row r="203" spans="3:6" ht="12.75">
      <c r="C203" s="5"/>
      <c r="D203" s="5"/>
      <c r="E203" s="5"/>
      <c r="F203" s="5"/>
    </row>
    <row r="204" spans="3:6" ht="12.75">
      <c r="C204" s="5"/>
      <c r="D204" s="5"/>
      <c r="E204" s="5"/>
      <c r="F204" s="5"/>
    </row>
    <row r="205" spans="3:6" ht="12.75">
      <c r="C205" s="5"/>
      <c r="D205" s="5"/>
      <c r="E205" s="5"/>
      <c r="F205" s="5"/>
    </row>
    <row r="206" spans="3:6" ht="12.75">
      <c r="C206" s="5"/>
      <c r="D206" s="5"/>
      <c r="E206" s="5"/>
      <c r="F206" s="5"/>
    </row>
    <row r="207" spans="3:6" ht="12.75">
      <c r="C207" s="5"/>
      <c r="D207" s="5"/>
      <c r="E207" s="5"/>
      <c r="F207" s="5"/>
    </row>
    <row r="208" spans="3:6" ht="12.75">
      <c r="C208" s="5"/>
      <c r="D208" s="5"/>
      <c r="E208" s="5"/>
      <c r="F208" s="5"/>
    </row>
    <row r="209" spans="3:6" ht="12.75">
      <c r="C209" s="5"/>
      <c r="D209" s="5"/>
      <c r="E209" s="5"/>
      <c r="F209" s="5"/>
    </row>
    <row r="210" spans="3:6" ht="12.75">
      <c r="C210" s="5"/>
      <c r="D210" s="5"/>
      <c r="E210" s="5"/>
      <c r="F210" s="5"/>
    </row>
    <row r="211" spans="3:6" ht="12.75">
      <c r="C211" s="5"/>
      <c r="D211" s="5"/>
      <c r="E211" s="5"/>
      <c r="F211" s="5"/>
    </row>
    <row r="212" spans="3:6" ht="12.75">
      <c r="C212" s="5"/>
      <c r="D212" s="5"/>
      <c r="E212" s="5"/>
      <c r="F212" s="5"/>
    </row>
    <row r="213" spans="3:6" ht="12.75">
      <c r="C213" s="5"/>
      <c r="D213" s="5"/>
      <c r="E213" s="5"/>
      <c r="F213" s="5"/>
    </row>
    <row r="214" spans="3:6" ht="12.75">
      <c r="C214" s="5"/>
      <c r="D214" s="5"/>
      <c r="E214" s="5"/>
      <c r="F214" s="5"/>
    </row>
    <row r="215" spans="3:6" ht="12.75">
      <c r="C215" s="5"/>
      <c r="D215" s="5"/>
      <c r="E215" s="5"/>
      <c r="F215" s="5"/>
    </row>
    <row r="216" spans="3:6" ht="12.75">
      <c r="C216" s="5"/>
      <c r="D216" s="5"/>
      <c r="E216" s="5"/>
      <c r="F216" s="5"/>
    </row>
    <row r="217" spans="3:6" ht="12.75">
      <c r="C217" s="5"/>
      <c r="D217" s="5"/>
      <c r="E217" s="5"/>
      <c r="F217" s="5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="130" zoomScaleNormal="130" zoomScalePageLayoutView="0" workbookViewId="0" topLeftCell="A1">
      <selection activeCell="O59" sqref="O59"/>
    </sheetView>
  </sheetViews>
  <sheetFormatPr defaultColWidth="9.33203125" defaultRowHeight="12.75"/>
  <cols>
    <col min="2" max="2" width="28.66015625" style="0" customWidth="1"/>
    <col min="3" max="3" width="17.16015625" style="0" bestFit="1" customWidth="1"/>
    <col min="4" max="4" width="16.33203125" style="0" customWidth="1"/>
    <col min="5" max="5" width="17.33203125" style="0" customWidth="1"/>
    <col min="6" max="6" width="18.5" style="12" customWidth="1"/>
    <col min="7" max="7" width="6.66015625" style="0" customWidth="1"/>
    <col min="8" max="8" width="24.66015625" style="0" customWidth="1"/>
  </cols>
  <sheetData>
    <row r="1" ht="12.75">
      <c r="A1" s="1" t="str">
        <f>+'FA550'!A1</f>
        <v>City of Columbia</v>
      </c>
    </row>
    <row r="2" ht="12.75">
      <c r="A2" s="1" t="str">
        <f>+'FA551'!A2</f>
        <v>Fund 551</v>
      </c>
    </row>
    <row r="3" ht="12.75">
      <c r="A3" s="1" t="str">
        <f>Dep550!A3</f>
        <v>Accumulated Depreciation Breakdown</v>
      </c>
    </row>
    <row r="4" ht="12.75">
      <c r="A4" s="1" t="str">
        <f>'FA550'!A4</f>
        <v>For the Year Ended September 30, 2015</v>
      </c>
    </row>
    <row r="5" ht="12.75">
      <c r="A5" s="1"/>
    </row>
    <row r="7" spans="1:6" ht="13.5">
      <c r="A7" s="2" t="s">
        <v>6</v>
      </c>
      <c r="B7" s="2"/>
      <c r="C7" s="2" t="s">
        <v>8</v>
      </c>
      <c r="D7" s="2" t="s">
        <v>37</v>
      </c>
      <c r="E7" s="2" t="s">
        <v>10</v>
      </c>
      <c r="F7" s="13" t="s">
        <v>8</v>
      </c>
    </row>
    <row r="8" spans="1:6" ht="13.5">
      <c r="A8" s="2" t="s">
        <v>7</v>
      </c>
      <c r="B8" s="2" t="s">
        <v>11</v>
      </c>
      <c r="C8" s="3" t="str">
        <f>'FA550'!C8</f>
        <v>of 10/1/14</v>
      </c>
      <c r="D8" s="2" t="s">
        <v>38</v>
      </c>
      <c r="E8" s="2" t="s">
        <v>39</v>
      </c>
      <c r="F8" s="13" t="str">
        <f>'FA550'!F8</f>
        <v>of 9/30/15</v>
      </c>
    </row>
    <row r="9" spans="1:6" ht="13.5">
      <c r="A9" s="2"/>
      <c r="B9" s="2"/>
      <c r="C9" s="3"/>
      <c r="D9" s="2"/>
      <c r="E9" s="2"/>
      <c r="F9" s="13"/>
    </row>
    <row r="10" spans="1:6" ht="13.5">
      <c r="A10" s="2"/>
      <c r="B10" t="s">
        <v>59</v>
      </c>
      <c r="C10" s="3"/>
      <c r="D10" s="2"/>
      <c r="E10" s="2"/>
      <c r="F10" s="13"/>
    </row>
    <row r="11" spans="1:7" ht="12.75">
      <c r="A11" s="4" t="s">
        <v>40</v>
      </c>
      <c r="B11" t="s">
        <v>60</v>
      </c>
      <c r="C11" s="5">
        <v>0</v>
      </c>
      <c r="D11" s="5">
        <v>0</v>
      </c>
      <c r="E11" s="5">
        <v>0</v>
      </c>
      <c r="F11" s="14">
        <f aca="true" t="shared" si="0" ref="F11:F17">SUM(C11:E11)</f>
        <v>0</v>
      </c>
      <c r="G11" s="5"/>
    </row>
    <row r="12" spans="1:7" ht="12.75">
      <c r="A12" s="4" t="s">
        <v>41</v>
      </c>
      <c r="B12" t="s">
        <v>61</v>
      </c>
      <c r="C12" s="5">
        <v>3872465.44</v>
      </c>
      <c r="D12" s="5">
        <v>105911.5</v>
      </c>
      <c r="E12" s="5">
        <v>0</v>
      </c>
      <c r="F12" s="14">
        <f t="shared" si="0"/>
        <v>3978376.94</v>
      </c>
      <c r="G12" s="5"/>
    </row>
    <row r="13" spans="1:7" ht="12.75">
      <c r="A13" s="4" t="s">
        <v>42</v>
      </c>
      <c r="B13" t="s">
        <v>62</v>
      </c>
      <c r="C13" s="5">
        <v>7669185.12</v>
      </c>
      <c r="D13" s="5">
        <v>208133.46</v>
      </c>
      <c r="E13" s="5">
        <v>0</v>
      </c>
      <c r="F13" s="14">
        <f t="shared" si="0"/>
        <v>7877318.58</v>
      </c>
      <c r="G13" s="5"/>
    </row>
    <row r="14" spans="1:7" ht="12.75">
      <c r="A14" s="4" t="s">
        <v>63</v>
      </c>
      <c r="B14" t="s">
        <v>64</v>
      </c>
      <c r="C14" s="5">
        <v>2047309.22</v>
      </c>
      <c r="D14" s="5">
        <v>111386.57</v>
      </c>
      <c r="E14" s="5">
        <v>0</v>
      </c>
      <c r="F14" s="14">
        <f t="shared" si="0"/>
        <v>2158695.79</v>
      </c>
      <c r="G14" s="5"/>
    </row>
    <row r="15" spans="1:7" ht="12.75">
      <c r="A15" s="4" t="s">
        <v>43</v>
      </c>
      <c r="B15" t="s">
        <v>65</v>
      </c>
      <c r="C15" s="5">
        <v>6964650.08</v>
      </c>
      <c r="D15" s="5">
        <v>27814.12</v>
      </c>
      <c r="E15" s="5">
        <v>0</v>
      </c>
      <c r="F15" s="14">
        <f t="shared" si="0"/>
        <v>6992464.2</v>
      </c>
      <c r="G15" s="5"/>
    </row>
    <row r="16" spans="1:7" ht="12.75">
      <c r="A16" s="4" t="s">
        <v>66</v>
      </c>
      <c r="B16" t="s">
        <v>67</v>
      </c>
      <c r="C16" s="5">
        <v>3705942.97</v>
      </c>
      <c r="D16" s="5">
        <v>59.76</v>
      </c>
      <c r="E16" s="5">
        <v>0</v>
      </c>
      <c r="F16" s="14">
        <f t="shared" si="0"/>
        <v>3706002.73</v>
      </c>
      <c r="G16" s="5"/>
    </row>
    <row r="17" spans="1:7" ht="12.75">
      <c r="A17" s="4" t="s">
        <v>44</v>
      </c>
      <c r="B17" t="s">
        <v>68</v>
      </c>
      <c r="C17" s="6">
        <v>185818.41</v>
      </c>
      <c r="D17" s="6">
        <v>7740.37</v>
      </c>
      <c r="E17" s="6">
        <v>0</v>
      </c>
      <c r="F17" s="15">
        <f t="shared" si="0"/>
        <v>193558.78</v>
      </c>
      <c r="G17" s="5"/>
    </row>
    <row r="18" spans="1:7" ht="12.75">
      <c r="A18" s="4"/>
      <c r="C18" s="5"/>
      <c r="D18" s="5"/>
      <c r="E18" s="5"/>
      <c r="F18" s="14"/>
      <c r="G18" s="5"/>
    </row>
    <row r="19" spans="1:7" ht="12.75">
      <c r="A19" s="4"/>
      <c r="B19" t="s">
        <v>69</v>
      </c>
      <c r="C19" s="6">
        <f>SUM(C11:C18)</f>
        <v>24445371.24</v>
      </c>
      <c r="D19" s="6">
        <f>SUM(D11:D18)</f>
        <v>461045.77999999997</v>
      </c>
      <c r="E19" s="6">
        <f>SUM(E11:E18)</f>
        <v>0</v>
      </c>
      <c r="F19" s="15">
        <f>SUM(C19:E19)</f>
        <v>24906417.02</v>
      </c>
      <c r="G19" s="5"/>
    </row>
    <row r="20" spans="1:7" ht="12.75">
      <c r="A20" s="4"/>
      <c r="C20" s="5"/>
      <c r="D20" s="5"/>
      <c r="E20" s="5"/>
      <c r="F20" s="14"/>
      <c r="G20" s="5"/>
    </row>
    <row r="21" spans="1:7" ht="12.75">
      <c r="A21" s="4"/>
      <c r="B21" t="s">
        <v>70</v>
      </c>
      <c r="C21" s="5"/>
      <c r="D21" s="5"/>
      <c r="E21" s="5"/>
      <c r="F21" s="14"/>
      <c r="G21" s="5"/>
    </row>
    <row r="22" spans="1:6" ht="12.75">
      <c r="A22" s="4" t="s">
        <v>45</v>
      </c>
      <c r="B22" t="s">
        <v>60</v>
      </c>
      <c r="C22" s="5">
        <v>0</v>
      </c>
      <c r="D22" s="5">
        <v>0</v>
      </c>
      <c r="E22" s="5">
        <v>0</v>
      </c>
      <c r="F22" s="14">
        <f aca="true" t="shared" si="1" ref="F22:F28">SUM(C22:E22)</f>
        <v>0</v>
      </c>
    </row>
    <row r="23" spans="1:6" ht="12.75">
      <c r="A23" s="4" t="s">
        <v>46</v>
      </c>
      <c r="B23" t="s">
        <v>14</v>
      </c>
      <c r="C23" s="5">
        <v>85004.29</v>
      </c>
      <c r="D23" s="5">
        <v>3333.3</v>
      </c>
      <c r="E23" s="5">
        <v>0</v>
      </c>
      <c r="F23" s="14">
        <f t="shared" si="1"/>
        <v>88337.59</v>
      </c>
    </row>
    <row r="24" spans="1:6" ht="12.75">
      <c r="A24" s="4" t="s">
        <v>47</v>
      </c>
      <c r="B24" t="s">
        <v>71</v>
      </c>
      <c r="C24" s="5">
        <v>369467.46</v>
      </c>
      <c r="D24" s="5">
        <v>9544.14</v>
      </c>
      <c r="E24" s="5">
        <v>0</v>
      </c>
      <c r="F24" s="14">
        <f t="shared" si="1"/>
        <v>379011.60000000003</v>
      </c>
    </row>
    <row r="25" spans="1:6" ht="12.75">
      <c r="A25" s="4" t="s">
        <v>48</v>
      </c>
      <c r="B25" t="s">
        <v>72</v>
      </c>
      <c r="C25" s="5">
        <v>0</v>
      </c>
      <c r="D25" s="5">
        <v>0</v>
      </c>
      <c r="E25" s="5">
        <v>0</v>
      </c>
      <c r="F25" s="14">
        <f t="shared" si="1"/>
        <v>0</v>
      </c>
    </row>
    <row r="26" spans="1:6" ht="12.75">
      <c r="A26" s="4" t="s">
        <v>73</v>
      </c>
      <c r="B26" t="s">
        <v>74</v>
      </c>
      <c r="C26" s="5">
        <v>14589171.91</v>
      </c>
      <c r="D26" s="5">
        <v>3571441.3</v>
      </c>
      <c r="E26" s="5">
        <v>0</v>
      </c>
      <c r="F26" s="14">
        <f t="shared" si="1"/>
        <v>18160613.21</v>
      </c>
    </row>
    <row r="27" spans="1:6" ht="12.75">
      <c r="A27" s="4" t="s">
        <v>49</v>
      </c>
      <c r="B27" t="s">
        <v>67</v>
      </c>
      <c r="C27" s="5">
        <v>1916460.64</v>
      </c>
      <c r="D27" s="5">
        <v>128500.38</v>
      </c>
      <c r="E27" s="5">
        <v>0</v>
      </c>
      <c r="F27" s="14">
        <f t="shared" si="1"/>
        <v>2044961.02</v>
      </c>
    </row>
    <row r="28" spans="1:6" ht="12.75">
      <c r="A28" s="4" t="s">
        <v>50</v>
      </c>
      <c r="B28" t="s">
        <v>75</v>
      </c>
      <c r="C28" s="6">
        <v>0</v>
      </c>
      <c r="D28" s="6">
        <v>0</v>
      </c>
      <c r="E28" s="6">
        <v>0</v>
      </c>
      <c r="F28" s="15">
        <f t="shared" si="1"/>
        <v>0</v>
      </c>
    </row>
    <row r="29" spans="1:7" ht="12.75">
      <c r="A29" s="4"/>
      <c r="C29" s="5"/>
      <c r="D29" s="5"/>
      <c r="E29" s="5"/>
      <c r="F29" s="14"/>
      <c r="G29" s="5"/>
    </row>
    <row r="30" spans="1:7" ht="12.75">
      <c r="A30" s="4"/>
      <c r="B30" t="s">
        <v>69</v>
      </c>
      <c r="C30" s="6">
        <f>SUM(C22:C29)</f>
        <v>16960104.3</v>
      </c>
      <c r="D30" s="6">
        <f>SUM(D22:D29)</f>
        <v>3712819.1199999996</v>
      </c>
      <c r="E30" s="6">
        <f>SUM(E22:E29)</f>
        <v>0</v>
      </c>
      <c r="F30" s="15">
        <f>SUM(C30:E30)</f>
        <v>20672923.42</v>
      </c>
      <c r="G30" s="5"/>
    </row>
    <row r="31" spans="1:7" ht="12.75">
      <c r="A31" s="4"/>
      <c r="C31" s="5"/>
      <c r="D31" s="5"/>
      <c r="E31" s="5"/>
      <c r="F31" s="14"/>
      <c r="G31" s="5"/>
    </row>
    <row r="32" spans="1:7" ht="12.75">
      <c r="A32" s="4"/>
      <c r="B32" t="s">
        <v>76</v>
      </c>
      <c r="C32" s="5"/>
      <c r="D32" s="5"/>
      <c r="E32" s="5"/>
      <c r="F32" s="14"/>
      <c r="G32" s="5"/>
    </row>
    <row r="33" spans="1:6" ht="12.75">
      <c r="A33" s="4" t="s">
        <v>77</v>
      </c>
      <c r="B33" t="s">
        <v>13</v>
      </c>
      <c r="C33" s="5">
        <v>0</v>
      </c>
      <c r="D33" s="5">
        <v>0</v>
      </c>
      <c r="E33" s="5">
        <v>0</v>
      </c>
      <c r="F33" s="14">
        <f aca="true" t="shared" si="2" ref="F33:F41">SUM(C33:E33)</f>
        <v>0</v>
      </c>
    </row>
    <row r="34" spans="1:6" ht="12.75">
      <c r="A34" s="4" t="s">
        <v>78</v>
      </c>
      <c r="B34" t="s">
        <v>79</v>
      </c>
      <c r="C34" s="5">
        <v>0</v>
      </c>
      <c r="D34" s="5">
        <v>0</v>
      </c>
      <c r="E34" s="5">
        <v>0</v>
      </c>
      <c r="F34" s="14">
        <f t="shared" si="2"/>
        <v>0</v>
      </c>
    </row>
    <row r="35" spans="1:6" ht="12.75">
      <c r="A35" s="4" t="s">
        <v>80</v>
      </c>
      <c r="B35" t="s">
        <v>81</v>
      </c>
      <c r="C35" s="5">
        <v>1807016.52</v>
      </c>
      <c r="D35" s="5">
        <v>90943.56</v>
      </c>
      <c r="E35" s="5">
        <v>0</v>
      </c>
      <c r="F35" s="14">
        <f t="shared" si="2"/>
        <v>1897960.08</v>
      </c>
    </row>
    <row r="36" spans="1:6" ht="12.75">
      <c r="A36" s="4" t="s">
        <v>82</v>
      </c>
      <c r="B36" t="s">
        <v>83</v>
      </c>
      <c r="C36" s="5">
        <v>11051189.16</v>
      </c>
      <c r="D36" s="5">
        <v>477458.67</v>
      </c>
      <c r="E36" s="5">
        <v>0</v>
      </c>
      <c r="F36" s="14">
        <f t="shared" si="2"/>
        <v>11528647.83</v>
      </c>
    </row>
    <row r="37" spans="1:6" ht="12.75">
      <c r="A37" s="4" t="s">
        <v>84</v>
      </c>
      <c r="B37" t="s">
        <v>85</v>
      </c>
      <c r="C37" s="5">
        <v>3278653.51</v>
      </c>
      <c r="D37" s="5">
        <v>0</v>
      </c>
      <c r="E37" s="5">
        <v>0</v>
      </c>
      <c r="F37" s="14">
        <f t="shared" si="2"/>
        <v>3278653.51</v>
      </c>
    </row>
    <row r="38" spans="1:6" ht="12.75">
      <c r="A38" s="4" t="s">
        <v>86</v>
      </c>
      <c r="B38" t="s">
        <v>87</v>
      </c>
      <c r="C38" s="5">
        <v>2476306.69</v>
      </c>
      <c r="D38" s="5">
        <v>317434.59</v>
      </c>
      <c r="E38" s="5">
        <v>0</v>
      </c>
      <c r="F38" s="14">
        <f t="shared" si="2"/>
        <v>2793741.28</v>
      </c>
    </row>
    <row r="39" spans="1:6" ht="12.75">
      <c r="A39" s="4" t="s">
        <v>88</v>
      </c>
      <c r="B39" t="s">
        <v>89</v>
      </c>
      <c r="C39" s="5">
        <v>1134779.84</v>
      </c>
      <c r="D39" s="5">
        <v>17403.3</v>
      </c>
      <c r="E39" s="5">
        <v>0</v>
      </c>
      <c r="F39" s="14">
        <f t="shared" si="2"/>
        <v>1152183.1400000001</v>
      </c>
    </row>
    <row r="40" spans="1:6" ht="12.75">
      <c r="A40" s="4" t="s">
        <v>90</v>
      </c>
      <c r="B40" t="s">
        <v>91</v>
      </c>
      <c r="C40" s="5">
        <v>0</v>
      </c>
      <c r="D40" s="5">
        <v>0</v>
      </c>
      <c r="E40" s="5">
        <v>0</v>
      </c>
      <c r="F40" s="14">
        <f t="shared" si="2"/>
        <v>0</v>
      </c>
    </row>
    <row r="41" spans="1:6" ht="12.75">
      <c r="A41" s="4" t="s">
        <v>92</v>
      </c>
      <c r="B41" t="s">
        <v>93</v>
      </c>
      <c r="C41" s="6">
        <v>116325.04</v>
      </c>
      <c r="D41" s="6">
        <v>0</v>
      </c>
      <c r="E41" s="6">
        <v>0</v>
      </c>
      <c r="F41" s="15">
        <f t="shared" si="2"/>
        <v>116325.04</v>
      </c>
    </row>
    <row r="42" spans="1:7" ht="12.75">
      <c r="A42" s="4"/>
      <c r="C42" s="5"/>
      <c r="D42" s="5"/>
      <c r="E42" s="5"/>
      <c r="F42" s="14"/>
      <c r="G42" s="5"/>
    </row>
    <row r="43" spans="1:7" ht="12.75">
      <c r="A43" s="4"/>
      <c r="B43" t="s">
        <v>69</v>
      </c>
      <c r="C43" s="6">
        <f>SUM(C33:C42)</f>
        <v>19864270.759999998</v>
      </c>
      <c r="D43" s="6">
        <f>SUM(D33:D42)</f>
        <v>903240.1200000001</v>
      </c>
      <c r="E43" s="6">
        <f>SUM(E33:E42)</f>
        <v>0</v>
      </c>
      <c r="F43" s="15">
        <f>SUM(C43:E43)</f>
        <v>20767510.88</v>
      </c>
      <c r="G43" s="5"/>
    </row>
    <row r="44" spans="1:7" ht="12.75">
      <c r="A44" s="4"/>
      <c r="C44" s="5"/>
      <c r="D44" s="5"/>
      <c r="E44" s="5"/>
      <c r="F44" s="14"/>
      <c r="G44" s="5"/>
    </row>
    <row r="45" spans="1:7" ht="12.75">
      <c r="A45" s="4"/>
      <c r="B45" t="s">
        <v>94</v>
      </c>
      <c r="C45" s="5"/>
      <c r="D45" s="5"/>
      <c r="E45" s="5"/>
      <c r="F45" s="14"/>
      <c r="G45" s="5"/>
    </row>
    <row r="46" spans="1:6" ht="12.75">
      <c r="A46" s="4" t="s">
        <v>95</v>
      </c>
      <c r="B46" t="s">
        <v>13</v>
      </c>
      <c r="C46" s="5">
        <v>0</v>
      </c>
      <c r="D46" s="5">
        <v>0</v>
      </c>
      <c r="E46" s="5">
        <v>0</v>
      </c>
      <c r="F46" s="14">
        <f aca="true" t="shared" si="3" ref="F46:F57">SUM(C46:E46)</f>
        <v>0</v>
      </c>
    </row>
    <row r="47" spans="1:6" ht="12.75">
      <c r="A47" s="4" t="s">
        <v>96</v>
      </c>
      <c r="B47" t="s">
        <v>97</v>
      </c>
      <c r="C47" s="5">
        <v>2551043.56</v>
      </c>
      <c r="D47" s="5">
        <v>256082.39</v>
      </c>
      <c r="E47" s="5">
        <v>0</v>
      </c>
      <c r="F47" s="14">
        <f t="shared" si="3"/>
        <v>2807125.95</v>
      </c>
    </row>
    <row r="48" spans="1:6" ht="12.75">
      <c r="A48" s="4" t="s">
        <v>98</v>
      </c>
      <c r="B48" t="s">
        <v>83</v>
      </c>
      <c r="C48" s="5">
        <v>4456248.63</v>
      </c>
      <c r="D48" s="5">
        <v>178998.75</v>
      </c>
      <c r="E48" s="5">
        <v>0</v>
      </c>
      <c r="F48" s="14">
        <f t="shared" si="3"/>
        <v>4635247.38</v>
      </c>
    </row>
    <row r="49" spans="1:6" ht="12.75">
      <c r="A49" s="4" t="s">
        <v>99</v>
      </c>
      <c r="B49" t="s">
        <v>100</v>
      </c>
      <c r="C49" s="5">
        <v>10012080.41</v>
      </c>
      <c r="D49" s="5">
        <v>838668.12</v>
      </c>
      <c r="E49" s="5">
        <v>0</v>
      </c>
      <c r="F49" s="14">
        <f t="shared" si="3"/>
        <v>10850748.53</v>
      </c>
    </row>
    <row r="50" spans="1:6" ht="12.75">
      <c r="A50" s="4" t="s">
        <v>101</v>
      </c>
      <c r="B50" t="s">
        <v>89</v>
      </c>
      <c r="C50" s="5">
        <v>8064981.66</v>
      </c>
      <c r="D50" s="5">
        <v>298253.05</v>
      </c>
      <c r="E50" s="5">
        <v>0</v>
      </c>
      <c r="F50" s="14">
        <f t="shared" si="3"/>
        <v>8363234.71</v>
      </c>
    </row>
    <row r="51" spans="1:6" ht="12.75">
      <c r="A51" s="4" t="s">
        <v>102</v>
      </c>
      <c r="B51" t="s">
        <v>91</v>
      </c>
      <c r="C51" s="5">
        <v>10337187.15</v>
      </c>
      <c r="D51" s="5">
        <v>1079998.25</v>
      </c>
      <c r="E51" s="5">
        <v>0</v>
      </c>
      <c r="F51" s="14">
        <f t="shared" si="3"/>
        <v>11417185.4</v>
      </c>
    </row>
    <row r="52" spans="1:6" ht="12.75">
      <c r="A52" s="4" t="s">
        <v>103</v>
      </c>
      <c r="B52" t="s">
        <v>93</v>
      </c>
      <c r="C52" s="5">
        <v>22475920.21</v>
      </c>
      <c r="D52" s="5">
        <v>1673725.54</v>
      </c>
      <c r="E52" s="5">
        <v>0</v>
      </c>
      <c r="F52" s="14">
        <f t="shared" si="3"/>
        <v>24149645.75</v>
      </c>
    </row>
    <row r="53" spans="1:6" ht="12.75">
      <c r="A53" s="4" t="s">
        <v>104</v>
      </c>
      <c r="B53" t="s">
        <v>105</v>
      </c>
      <c r="C53" s="5">
        <v>15013483.19</v>
      </c>
      <c r="D53" s="5">
        <v>903952.62</v>
      </c>
      <c r="E53" s="5">
        <v>0</v>
      </c>
      <c r="F53" s="14">
        <f t="shared" si="3"/>
        <v>15917435.809999999</v>
      </c>
    </row>
    <row r="54" spans="1:6" ht="12.75">
      <c r="A54" s="4" t="s">
        <v>106</v>
      </c>
      <c r="B54" t="s">
        <v>25</v>
      </c>
      <c r="C54" s="5">
        <v>7053440.05</v>
      </c>
      <c r="D54" s="5">
        <v>420738.76</v>
      </c>
      <c r="E54" s="5">
        <v>0</v>
      </c>
      <c r="F54" s="14">
        <f t="shared" si="3"/>
        <v>7474178.81</v>
      </c>
    </row>
    <row r="55" spans="1:6" ht="12.75">
      <c r="A55" s="4" t="s">
        <v>107</v>
      </c>
      <c r="B55" t="s">
        <v>26</v>
      </c>
      <c r="C55" s="5">
        <v>4027077.77</v>
      </c>
      <c r="D55" s="5">
        <v>300125.26</v>
      </c>
      <c r="E55" s="5">
        <v>0</v>
      </c>
      <c r="F55" s="14">
        <f t="shared" si="3"/>
        <v>4327203.03</v>
      </c>
    </row>
    <row r="56" spans="1:6" ht="12.75">
      <c r="A56" s="4" t="s">
        <v>108</v>
      </c>
      <c r="B56" t="s">
        <v>109</v>
      </c>
      <c r="C56" s="5">
        <v>214748.08</v>
      </c>
      <c r="D56" s="5">
        <v>22921.02</v>
      </c>
      <c r="E56" s="5">
        <v>0</v>
      </c>
      <c r="F56" s="14">
        <f t="shared" si="3"/>
        <v>237669.09999999998</v>
      </c>
    </row>
    <row r="57" spans="1:6" ht="12.75">
      <c r="A57" s="4" t="s">
        <v>110</v>
      </c>
      <c r="B57" t="s">
        <v>111</v>
      </c>
      <c r="C57" s="6">
        <v>4117438.92</v>
      </c>
      <c r="D57" s="6">
        <v>171195.45</v>
      </c>
      <c r="E57" s="6">
        <v>0</v>
      </c>
      <c r="F57" s="15">
        <f t="shared" si="3"/>
        <v>4288634.37</v>
      </c>
    </row>
    <row r="58" spans="1:7" ht="12.75">
      <c r="A58" s="4"/>
      <c r="C58" s="5"/>
      <c r="D58" s="5"/>
      <c r="E58" s="5"/>
      <c r="F58" s="14"/>
      <c r="G58" s="5"/>
    </row>
    <row r="59" spans="1:7" ht="12.75">
      <c r="A59" s="4"/>
      <c r="B59" t="s">
        <v>69</v>
      </c>
      <c r="C59" s="6">
        <f>SUM(C46:C58)</f>
        <v>88323649.63</v>
      </c>
      <c r="D59" s="6">
        <f>SUM(D46:D58)</f>
        <v>6144659.209999999</v>
      </c>
      <c r="E59" s="6">
        <f>SUM(E46:E58)</f>
        <v>0</v>
      </c>
      <c r="F59" s="15">
        <f>SUM(F46:F58)</f>
        <v>94468308.84</v>
      </c>
      <c r="G59" s="5"/>
    </row>
    <row r="60" spans="1:7" ht="12.75">
      <c r="A60" s="4"/>
      <c r="C60" s="5"/>
      <c r="D60" s="5"/>
      <c r="E60" s="5"/>
      <c r="F60" s="14"/>
      <c r="G60" s="5"/>
    </row>
    <row r="61" spans="1:7" ht="12.75">
      <c r="A61" s="4">
        <v>389</v>
      </c>
      <c r="B61" t="s">
        <v>60</v>
      </c>
      <c r="C61" s="6">
        <v>0</v>
      </c>
      <c r="D61" s="6">
        <v>0</v>
      </c>
      <c r="E61" s="6">
        <v>0</v>
      </c>
      <c r="F61" s="15">
        <f>SUM(C61:E61)</f>
        <v>0</v>
      </c>
      <c r="G61" s="5"/>
    </row>
    <row r="62" spans="1:7" ht="12.75">
      <c r="A62" s="4"/>
      <c r="C62" s="5"/>
      <c r="D62" s="5"/>
      <c r="E62" s="5"/>
      <c r="F62" s="14"/>
      <c r="G62" s="5"/>
    </row>
    <row r="63" spans="1:7" ht="12.75">
      <c r="A63" s="4"/>
      <c r="B63" t="s">
        <v>112</v>
      </c>
      <c r="C63" s="5"/>
      <c r="D63" s="5"/>
      <c r="E63" s="5"/>
      <c r="F63" s="14"/>
      <c r="G63" s="5"/>
    </row>
    <row r="64" spans="1:6" ht="12.75">
      <c r="A64" s="4" t="s">
        <v>51</v>
      </c>
      <c r="B64" t="s">
        <v>113</v>
      </c>
      <c r="C64" s="5">
        <v>259695.76</v>
      </c>
      <c r="D64" s="5">
        <v>24180.96</v>
      </c>
      <c r="E64" s="5">
        <v>0</v>
      </c>
      <c r="F64" s="14">
        <f aca="true" t="shared" si="4" ref="F64:F71">SUM(C64:E64)</f>
        <v>283876.72000000003</v>
      </c>
    </row>
    <row r="65" spans="1:6" ht="12.75">
      <c r="A65" s="4" t="s">
        <v>52</v>
      </c>
      <c r="B65" t="s">
        <v>114</v>
      </c>
      <c r="C65" s="5">
        <v>115816.47</v>
      </c>
      <c r="D65" s="5">
        <v>6834</v>
      </c>
      <c r="E65" s="5">
        <v>0</v>
      </c>
      <c r="F65" s="14">
        <f t="shared" si="4"/>
        <v>122650.47</v>
      </c>
    </row>
    <row r="66" spans="1:6" ht="12.75">
      <c r="A66" s="4" t="s">
        <v>53</v>
      </c>
      <c r="B66" t="s">
        <v>30</v>
      </c>
      <c r="C66" s="5">
        <v>3773252.92</v>
      </c>
      <c r="D66" s="5">
        <v>443644.16</v>
      </c>
      <c r="E66" s="5">
        <v>-301796.44</v>
      </c>
      <c r="F66" s="14">
        <f>SUM(C66:E66)</f>
        <v>3915100.64</v>
      </c>
    </row>
    <row r="67" spans="1:6" ht="12.75">
      <c r="A67" s="4" t="s">
        <v>54</v>
      </c>
      <c r="B67" t="s">
        <v>31</v>
      </c>
      <c r="C67" s="5">
        <v>183338.63</v>
      </c>
      <c r="D67" s="5">
        <v>2801.88</v>
      </c>
      <c r="E67" s="5">
        <v>0</v>
      </c>
      <c r="F67" s="14">
        <f t="shared" si="4"/>
        <v>186140.51</v>
      </c>
    </row>
    <row r="68" spans="1:6" ht="12.75">
      <c r="A68" s="4" t="s">
        <v>55</v>
      </c>
      <c r="B68" t="s">
        <v>115</v>
      </c>
      <c r="C68" s="5">
        <v>234979.83</v>
      </c>
      <c r="D68" s="5">
        <v>14236.26</v>
      </c>
      <c r="E68" s="5">
        <v>-8390</v>
      </c>
      <c r="F68" s="14">
        <f t="shared" si="4"/>
        <v>240826.09</v>
      </c>
    </row>
    <row r="69" spans="1:6" ht="12.75">
      <c r="A69" s="4" t="s">
        <v>56</v>
      </c>
      <c r="B69" t="s">
        <v>116</v>
      </c>
      <c r="C69" s="5">
        <v>289012.97</v>
      </c>
      <c r="D69" s="5">
        <v>12845.03</v>
      </c>
      <c r="E69" s="5">
        <v>0</v>
      </c>
      <c r="F69" s="14">
        <f t="shared" si="4"/>
        <v>301858</v>
      </c>
    </row>
    <row r="70" spans="1:6" ht="12.75">
      <c r="A70" s="4" t="s">
        <v>57</v>
      </c>
      <c r="B70" t="s">
        <v>34</v>
      </c>
      <c r="C70" s="5">
        <v>713600.71</v>
      </c>
      <c r="D70" s="5">
        <v>15008.48</v>
      </c>
      <c r="E70" s="5">
        <v>-33946.2</v>
      </c>
      <c r="F70" s="14">
        <f t="shared" si="4"/>
        <v>694662.99</v>
      </c>
    </row>
    <row r="71" spans="1:6" ht="12.75">
      <c r="A71" s="4" t="s">
        <v>58</v>
      </c>
      <c r="B71" t="s">
        <v>35</v>
      </c>
      <c r="C71" s="6">
        <v>920259.57</v>
      </c>
      <c r="D71" s="6">
        <v>115868.93</v>
      </c>
      <c r="E71" s="6">
        <v>0</v>
      </c>
      <c r="F71" s="15">
        <f t="shared" si="4"/>
        <v>1036128.5</v>
      </c>
    </row>
    <row r="72" spans="1:7" ht="12.75">
      <c r="A72" s="4"/>
      <c r="C72" s="5"/>
      <c r="D72" s="5"/>
      <c r="E72" s="5"/>
      <c r="F72" s="14"/>
      <c r="G72" s="5"/>
    </row>
    <row r="73" spans="1:7" ht="12.75">
      <c r="A73" s="4"/>
      <c r="B73" t="s">
        <v>18</v>
      </c>
      <c r="C73" s="6">
        <f>SUM(C64:C72)</f>
        <v>6489956.86</v>
      </c>
      <c r="D73" s="6">
        <f>SUM(D64:D72)</f>
        <v>635419.7</v>
      </c>
      <c r="E73" s="6">
        <f>SUM(E64:E72)</f>
        <v>-344132.64</v>
      </c>
      <c r="F73" s="15">
        <f>SUM(F64:F72)</f>
        <v>6781243.92</v>
      </c>
      <c r="G73" s="5"/>
    </row>
    <row r="74" spans="1:7" ht="12.75">
      <c r="A74" s="4"/>
      <c r="C74" s="5"/>
      <c r="D74" s="5"/>
      <c r="E74" s="5"/>
      <c r="F74" s="14"/>
      <c r="G74" s="5"/>
    </row>
    <row r="75" spans="1:7" ht="13.5" thickBot="1">
      <c r="A75" s="4"/>
      <c r="B75" s="1" t="s">
        <v>117</v>
      </c>
      <c r="C75" s="7">
        <f>SUM(C19,C30,C43,C59,C73)</f>
        <v>156083352.79000002</v>
      </c>
      <c r="D75" s="7">
        <f>SUM(D19,D30,D43,D59,D73)</f>
        <v>11857183.929999998</v>
      </c>
      <c r="E75" s="7">
        <f>SUM(E19,E30,E43,E59,E73)</f>
        <v>-344132.64</v>
      </c>
      <c r="F75" s="16">
        <f>SUM(F19,F30,F43,F59,F73)</f>
        <v>167596404.07999998</v>
      </c>
      <c r="G75" s="5"/>
    </row>
    <row r="76" spans="1:7" ht="13.5" thickTop="1">
      <c r="A76" s="4"/>
      <c r="C76" s="5"/>
      <c r="D76" s="5"/>
      <c r="E76" s="5"/>
      <c r="F76" s="14"/>
      <c r="G76" s="5"/>
    </row>
    <row r="77" spans="1:7" ht="12.75">
      <c r="A77" s="4"/>
      <c r="C77" s="5"/>
      <c r="D77" s="5"/>
      <c r="E77" s="5"/>
      <c r="F77" s="14"/>
      <c r="G77" s="5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PageLayoutView="0" workbookViewId="0" topLeftCell="A1">
      <selection activeCell="F14" sqref="F14"/>
    </sheetView>
  </sheetViews>
  <sheetFormatPr defaultColWidth="9.33203125" defaultRowHeight="12.75"/>
  <cols>
    <col min="2" max="2" width="28.66015625" style="0" customWidth="1"/>
    <col min="3" max="3" width="17.16015625" style="0" customWidth="1"/>
    <col min="4" max="4" width="16.33203125" style="0" customWidth="1"/>
    <col min="5" max="5" width="17.33203125" style="0" customWidth="1"/>
    <col min="6" max="6" width="18.5" style="0" customWidth="1"/>
    <col min="7" max="7" width="15" style="0" customWidth="1"/>
  </cols>
  <sheetData>
    <row r="1" ht="12.75">
      <c r="A1" s="1" t="str">
        <f>+'FA550'!A1</f>
        <v>City of Columbia</v>
      </c>
    </row>
    <row r="2" ht="12.75">
      <c r="A2" s="1" t="str">
        <f>+'FA551'!A2</f>
        <v>Fund 551</v>
      </c>
    </row>
    <row r="3" ht="12.75">
      <c r="A3" s="1" t="s">
        <v>121</v>
      </c>
    </row>
    <row r="4" ht="12.75">
      <c r="A4" s="1" t="str">
        <f>'FA550'!A4</f>
        <v>For the Year Ended September 30, 2015</v>
      </c>
    </row>
    <row r="6" spans="3:5" ht="12.75">
      <c r="C6" s="9" t="s">
        <v>118</v>
      </c>
      <c r="E6" s="9" t="s">
        <v>119</v>
      </c>
    </row>
    <row r="7" spans="1:6" ht="13.5">
      <c r="A7" s="2" t="s">
        <v>6</v>
      </c>
      <c r="B7" s="2"/>
      <c r="C7" s="2" t="s">
        <v>8</v>
      </c>
      <c r="D7" s="2"/>
      <c r="E7" s="2" t="s">
        <v>122</v>
      </c>
      <c r="F7" s="2" t="s">
        <v>120</v>
      </c>
    </row>
    <row r="8" spans="1:6" ht="13.5">
      <c r="A8" s="2" t="s">
        <v>7</v>
      </c>
      <c r="B8" s="2" t="s">
        <v>11</v>
      </c>
      <c r="C8" s="3" t="str">
        <f>'FA550'!C8</f>
        <v>of 10/1/14</v>
      </c>
      <c r="D8" s="2"/>
      <c r="E8" s="2" t="str">
        <f>'FA550'!F8</f>
        <v>of 9/30/15</v>
      </c>
      <c r="F8" s="2" t="str">
        <f>'FA550'!F8</f>
        <v>of 9/30/15</v>
      </c>
    </row>
    <row r="9" spans="3:6" ht="12.75">
      <c r="C9" s="5"/>
      <c r="D9" s="5"/>
      <c r="E9" s="5"/>
      <c r="F9" s="5"/>
    </row>
    <row r="10" spans="2:6" ht="12.75">
      <c r="B10" t="s">
        <v>59</v>
      </c>
      <c r="C10" s="5"/>
      <c r="D10" s="5"/>
      <c r="E10" s="5"/>
      <c r="F10" s="5"/>
    </row>
    <row r="11" spans="1:7" ht="12.75">
      <c r="A11" s="4" t="s">
        <v>40</v>
      </c>
      <c r="B11" t="s">
        <v>60</v>
      </c>
      <c r="C11" s="5">
        <f>+'FA551'!F11</f>
        <v>116569.17</v>
      </c>
      <c r="D11" s="5"/>
      <c r="E11" s="5">
        <f>+Dep551!F11</f>
        <v>0</v>
      </c>
      <c r="F11" s="5">
        <f>+C11-E11</f>
        <v>116569.17</v>
      </c>
      <c r="G11" s="5"/>
    </row>
    <row r="12" spans="1:7" ht="12.75">
      <c r="A12" s="4" t="s">
        <v>41</v>
      </c>
      <c r="B12" t="s">
        <v>61</v>
      </c>
      <c r="C12" s="5">
        <f>+'FA551'!F12</f>
        <v>5510770.85</v>
      </c>
      <c r="D12" s="5"/>
      <c r="E12" s="5">
        <f>+Dep551!F12</f>
        <v>3978376.94</v>
      </c>
      <c r="F12" s="5">
        <f aca="true" t="shared" si="0" ref="F12:F17">+C12-E12</f>
        <v>1532393.9099999997</v>
      </c>
      <c r="G12" s="5"/>
    </row>
    <row r="13" spans="1:7" ht="12.75">
      <c r="A13" s="4" t="s">
        <v>42</v>
      </c>
      <c r="B13" t="s">
        <v>62</v>
      </c>
      <c r="C13" s="5">
        <f>+'FA551'!F13</f>
        <v>10163882.02</v>
      </c>
      <c r="D13" s="5"/>
      <c r="E13" s="5">
        <f>+Dep551!F13</f>
        <v>7877318.58</v>
      </c>
      <c r="F13" s="5">
        <f t="shared" si="0"/>
        <v>2286563.4399999995</v>
      </c>
      <c r="G13" s="5"/>
    </row>
    <row r="14" spans="1:7" ht="12.75">
      <c r="A14" s="4" t="s">
        <v>63</v>
      </c>
      <c r="B14" t="s">
        <v>64</v>
      </c>
      <c r="C14" s="5">
        <f>+'FA551'!F14</f>
        <v>3084820.57</v>
      </c>
      <c r="D14" s="5"/>
      <c r="E14" s="5">
        <f>+Dep551!F14</f>
        <v>2158695.79</v>
      </c>
      <c r="F14" s="5">
        <f t="shared" si="0"/>
        <v>926124.7799999998</v>
      </c>
      <c r="G14" s="5"/>
    </row>
    <row r="15" spans="1:7" ht="12.75">
      <c r="A15" s="4" t="s">
        <v>43</v>
      </c>
      <c r="B15" t="s">
        <v>65</v>
      </c>
      <c r="C15" s="5">
        <f>+'FA551'!F15</f>
        <v>7432610.88</v>
      </c>
      <c r="D15" s="5"/>
      <c r="E15" s="5">
        <f>+Dep551!F15</f>
        <v>6992464.2</v>
      </c>
      <c r="F15" s="5">
        <f t="shared" si="0"/>
        <v>440146.6799999997</v>
      </c>
      <c r="G15" s="5"/>
    </row>
    <row r="16" spans="1:7" ht="12.75">
      <c r="A16" s="4" t="s">
        <v>66</v>
      </c>
      <c r="B16" t="s">
        <v>67</v>
      </c>
      <c r="C16" s="5">
        <f>+'FA551'!F16</f>
        <v>3708589.81</v>
      </c>
      <c r="D16" s="5"/>
      <c r="E16" s="5">
        <f>+Dep551!F16</f>
        <v>3706002.73</v>
      </c>
      <c r="F16" s="5">
        <f t="shared" si="0"/>
        <v>2587.0800000000745</v>
      </c>
      <c r="G16" s="5"/>
    </row>
    <row r="17" spans="1:7" ht="12.75">
      <c r="A17" s="4" t="s">
        <v>44</v>
      </c>
      <c r="B17" t="s">
        <v>68</v>
      </c>
      <c r="C17" s="6">
        <f>+'FA551'!F17</f>
        <v>286047.10000000003</v>
      </c>
      <c r="D17" s="6"/>
      <c r="E17" s="6">
        <f>+Dep551!F17</f>
        <v>193558.78</v>
      </c>
      <c r="F17" s="6">
        <f t="shared" si="0"/>
        <v>92488.32000000004</v>
      </c>
      <c r="G17" s="5"/>
    </row>
    <row r="18" spans="1:6" ht="12.75">
      <c r="A18" s="4"/>
      <c r="C18" s="5"/>
      <c r="D18" s="5"/>
      <c r="E18" s="5"/>
      <c r="F18" s="5"/>
    </row>
    <row r="19" spans="1:6" ht="12.75">
      <c r="A19" s="4"/>
      <c r="B19" t="s">
        <v>69</v>
      </c>
      <c r="C19" s="6">
        <f>SUM(C11:C18)</f>
        <v>30303290.4</v>
      </c>
      <c r="D19" s="6"/>
      <c r="E19" s="6">
        <f>SUM(E11:E18)</f>
        <v>24906417.02</v>
      </c>
      <c r="F19" s="6">
        <f>SUM(F11:F18)</f>
        <v>5396873.379999999</v>
      </c>
    </row>
    <row r="20" spans="1:6" ht="12.75">
      <c r="A20" s="4"/>
      <c r="C20" s="5"/>
      <c r="D20" s="5"/>
      <c r="E20" s="5"/>
      <c r="F20" s="5"/>
    </row>
    <row r="21" spans="1:6" ht="12.75">
      <c r="A21" s="4"/>
      <c r="B21" t="s">
        <v>70</v>
      </c>
      <c r="C21" s="5"/>
      <c r="D21" s="5"/>
      <c r="E21" s="5"/>
      <c r="F21" s="5"/>
    </row>
    <row r="22" spans="1:7" ht="12.75">
      <c r="A22" s="4" t="s">
        <v>45</v>
      </c>
      <c r="B22" t="s">
        <v>60</v>
      </c>
      <c r="C22" s="5">
        <f>+'FA551'!F22</f>
        <v>190011</v>
      </c>
      <c r="D22" s="5"/>
      <c r="E22" s="5">
        <f>+Dep551!F22</f>
        <v>0</v>
      </c>
      <c r="F22" s="5">
        <f aca="true" t="shared" si="1" ref="F22:F28">+C22-E22</f>
        <v>190011</v>
      </c>
      <c r="G22" s="5"/>
    </row>
    <row r="23" spans="1:7" ht="12.75">
      <c r="A23" s="4" t="s">
        <v>46</v>
      </c>
      <c r="B23" t="s">
        <v>14</v>
      </c>
      <c r="C23" s="5">
        <f>+'FA551'!F23</f>
        <v>146437.21</v>
      </c>
      <c r="D23" s="5"/>
      <c r="E23" s="5">
        <f>+Dep551!F23</f>
        <v>88337.59</v>
      </c>
      <c r="F23" s="5">
        <f t="shared" si="1"/>
        <v>58099.619999999995</v>
      </c>
      <c r="G23" s="5"/>
    </row>
    <row r="24" spans="1:7" ht="12.75">
      <c r="A24" s="4" t="s">
        <v>47</v>
      </c>
      <c r="B24" t="s">
        <v>71</v>
      </c>
      <c r="C24" s="5">
        <f>+'FA551'!F24</f>
        <v>484755.28</v>
      </c>
      <c r="D24" s="5"/>
      <c r="E24" s="5">
        <f>+Dep551!F24</f>
        <v>379011.60000000003</v>
      </c>
      <c r="F24" s="5">
        <f t="shared" si="1"/>
        <v>105743.68</v>
      </c>
      <c r="G24" s="5"/>
    </row>
    <row r="25" spans="1:7" ht="12.75">
      <c r="A25" s="4" t="s">
        <v>48</v>
      </c>
      <c r="B25" t="s">
        <v>72</v>
      </c>
      <c r="C25" s="5">
        <f>+'FA551'!F25</f>
        <v>0</v>
      </c>
      <c r="D25" s="5"/>
      <c r="E25" s="5">
        <f>+Dep551!F25</f>
        <v>0</v>
      </c>
      <c r="F25" s="5">
        <f t="shared" si="1"/>
        <v>0</v>
      </c>
      <c r="G25" s="5"/>
    </row>
    <row r="26" spans="1:7" ht="12.75">
      <c r="A26" s="4" t="s">
        <v>73</v>
      </c>
      <c r="B26" t="s">
        <v>74</v>
      </c>
      <c r="C26" s="5">
        <f>+'FA551'!F26</f>
        <v>72231069.98</v>
      </c>
      <c r="D26" s="5"/>
      <c r="E26" s="5">
        <f>+Dep551!F26</f>
        <v>18160613.21</v>
      </c>
      <c r="F26" s="5">
        <f t="shared" si="1"/>
        <v>54070456.77</v>
      </c>
      <c r="G26" s="5"/>
    </row>
    <row r="27" spans="1:7" ht="12.75">
      <c r="A27" s="4" t="s">
        <v>49</v>
      </c>
      <c r="B27" t="s">
        <v>67</v>
      </c>
      <c r="C27" s="5">
        <f>+'FA551'!F27</f>
        <v>3014209.72</v>
      </c>
      <c r="D27" s="5"/>
      <c r="E27" s="5">
        <f>+Dep551!F27</f>
        <v>2044961.02</v>
      </c>
      <c r="F27" s="5">
        <f t="shared" si="1"/>
        <v>969248.7000000002</v>
      </c>
      <c r="G27" s="5"/>
    </row>
    <row r="28" spans="1:7" ht="12.75">
      <c r="A28" s="4" t="s">
        <v>50</v>
      </c>
      <c r="B28" t="s">
        <v>75</v>
      </c>
      <c r="C28" s="6">
        <f>+'FA551'!F28</f>
        <v>0</v>
      </c>
      <c r="D28" s="6"/>
      <c r="E28" s="6">
        <f>+Dep551!F28</f>
        <v>0</v>
      </c>
      <c r="F28" s="6">
        <f t="shared" si="1"/>
        <v>0</v>
      </c>
      <c r="G28" s="5"/>
    </row>
    <row r="29" spans="1:6" ht="12.75">
      <c r="A29" s="4"/>
      <c r="C29" s="5"/>
      <c r="D29" s="5"/>
      <c r="E29" s="5"/>
      <c r="F29" s="5"/>
    </row>
    <row r="30" spans="1:6" ht="12.75">
      <c r="A30" s="4"/>
      <c r="B30" t="s">
        <v>69</v>
      </c>
      <c r="C30" s="6">
        <f>SUM(C22:C29)</f>
        <v>76066483.19</v>
      </c>
      <c r="D30" s="6"/>
      <c r="E30" s="6">
        <f>SUM(E22:E29)</f>
        <v>20672923.42</v>
      </c>
      <c r="F30" s="6">
        <f>SUM(F22:F29)</f>
        <v>55393559.77</v>
      </c>
    </row>
    <row r="31" spans="1:6" ht="12.75">
      <c r="A31" s="4"/>
      <c r="C31" s="5"/>
      <c r="D31" s="5"/>
      <c r="E31" s="5"/>
      <c r="F31" s="5"/>
    </row>
    <row r="32" spans="1:6" ht="12.75">
      <c r="A32" s="4"/>
      <c r="B32" t="s">
        <v>76</v>
      </c>
      <c r="C32" s="5"/>
      <c r="D32" s="5"/>
      <c r="E32" s="5"/>
      <c r="F32" s="5"/>
    </row>
    <row r="33" spans="1:7" ht="12.75">
      <c r="A33" s="4" t="s">
        <v>77</v>
      </c>
      <c r="B33" t="s">
        <v>13</v>
      </c>
      <c r="C33" s="5">
        <f>+'FA551'!F33</f>
        <v>2998787.22</v>
      </c>
      <c r="D33" s="5"/>
      <c r="E33" s="5">
        <f>+Dep551!F33</f>
        <v>0</v>
      </c>
      <c r="F33" s="5">
        <f aca="true" t="shared" si="2" ref="F33:F41">+C33-E33</f>
        <v>2998787.22</v>
      </c>
      <c r="G33" s="5"/>
    </row>
    <row r="34" spans="1:7" ht="12.75">
      <c r="A34" s="4" t="s">
        <v>78</v>
      </c>
      <c r="B34" t="s">
        <v>79</v>
      </c>
      <c r="C34" s="5">
        <f>+'FA551'!F34</f>
        <v>8091.28</v>
      </c>
      <c r="D34" s="5"/>
      <c r="E34" s="5">
        <f>+Dep551!F34</f>
        <v>0</v>
      </c>
      <c r="F34" s="5">
        <f t="shared" si="2"/>
        <v>8091.28</v>
      </c>
      <c r="G34" s="5"/>
    </row>
    <row r="35" spans="1:7" ht="12.75">
      <c r="A35" s="4" t="s">
        <v>80</v>
      </c>
      <c r="B35" t="s">
        <v>81</v>
      </c>
      <c r="C35" s="5">
        <f>+'FA551'!F35</f>
        <v>4569849.54</v>
      </c>
      <c r="D35" s="5"/>
      <c r="E35" s="5">
        <f>+Dep551!F35</f>
        <v>1897960.08</v>
      </c>
      <c r="F35" s="5">
        <f t="shared" si="2"/>
        <v>2671889.46</v>
      </c>
      <c r="G35" s="5"/>
    </row>
    <row r="36" spans="1:7" ht="12.75">
      <c r="A36" s="4" t="s">
        <v>82</v>
      </c>
      <c r="B36" t="s">
        <v>83</v>
      </c>
      <c r="C36" s="5">
        <f>+'FA551'!F36</f>
        <v>16210876.02</v>
      </c>
      <c r="D36" s="5"/>
      <c r="E36" s="5">
        <f>+Dep551!F36</f>
        <v>11528647.83</v>
      </c>
      <c r="F36" s="5">
        <f t="shared" si="2"/>
        <v>4682228.1899999995</v>
      </c>
      <c r="G36" s="5"/>
    </row>
    <row r="37" spans="1:7" ht="12.75">
      <c r="A37" s="4" t="s">
        <v>84</v>
      </c>
      <c r="B37" t="s">
        <v>85</v>
      </c>
      <c r="C37" s="5">
        <f>+'FA551'!F37</f>
        <v>3278653.51</v>
      </c>
      <c r="D37" s="5"/>
      <c r="E37" s="5">
        <f>+Dep551!F37</f>
        <v>3278653.51</v>
      </c>
      <c r="F37" s="5">
        <f t="shared" si="2"/>
        <v>0</v>
      </c>
      <c r="G37" s="5"/>
    </row>
    <row r="38" spans="1:7" ht="12.75">
      <c r="A38" s="4" t="s">
        <v>86</v>
      </c>
      <c r="B38" t="s">
        <v>87</v>
      </c>
      <c r="C38" s="5">
        <f>+'FA551'!F38</f>
        <v>6392605.54</v>
      </c>
      <c r="D38" s="5"/>
      <c r="E38" s="5">
        <f>+Dep551!F38</f>
        <v>2793741.28</v>
      </c>
      <c r="F38" s="5">
        <f t="shared" si="2"/>
        <v>3598864.2600000002</v>
      </c>
      <c r="G38" s="5"/>
    </row>
    <row r="39" spans="1:7" ht="12.75">
      <c r="A39" s="4" t="s">
        <v>88</v>
      </c>
      <c r="B39" t="s">
        <v>89</v>
      </c>
      <c r="C39" s="5">
        <f>+'FA551'!F39</f>
        <v>1327152.6</v>
      </c>
      <c r="D39" s="5"/>
      <c r="E39" s="5">
        <f>+Dep551!F39</f>
        <v>1152183.1400000001</v>
      </c>
      <c r="F39" s="5">
        <f t="shared" si="2"/>
        <v>174969.45999999996</v>
      </c>
      <c r="G39" s="5"/>
    </row>
    <row r="40" spans="1:6" ht="12.75">
      <c r="A40" s="4" t="s">
        <v>90</v>
      </c>
      <c r="B40" t="s">
        <v>91</v>
      </c>
      <c r="C40" s="5">
        <f>+'FA551'!F40</f>
        <v>0</v>
      </c>
      <c r="D40" s="5"/>
      <c r="E40" s="5">
        <f>+Dep551!F40</f>
        <v>0</v>
      </c>
      <c r="F40" s="5">
        <f t="shared" si="2"/>
        <v>0</v>
      </c>
    </row>
    <row r="41" spans="1:6" ht="12.75">
      <c r="A41" s="4" t="s">
        <v>92</v>
      </c>
      <c r="B41" t="s">
        <v>93</v>
      </c>
      <c r="C41" s="6">
        <f>+'FA551'!F41</f>
        <v>116325.04</v>
      </c>
      <c r="D41" s="6"/>
      <c r="E41" s="6">
        <f>+Dep551!F41</f>
        <v>116325.04</v>
      </c>
      <c r="F41" s="6">
        <f t="shared" si="2"/>
        <v>0</v>
      </c>
    </row>
    <row r="42" spans="1:6" ht="12.75">
      <c r="A42" s="4"/>
      <c r="C42" s="5"/>
      <c r="D42" s="5"/>
      <c r="E42" s="5"/>
      <c r="F42" s="5"/>
    </row>
    <row r="43" spans="1:6" ht="12.75">
      <c r="A43" s="4"/>
      <c r="B43" t="s">
        <v>69</v>
      </c>
      <c r="C43" s="6">
        <f>SUM(C33:C42)</f>
        <v>34902340.75</v>
      </c>
      <c r="D43" s="6"/>
      <c r="E43" s="6">
        <f>SUM(E33:E42)</f>
        <v>20767510.88</v>
      </c>
      <c r="F43" s="6">
        <f>SUM(F33:F42)</f>
        <v>14134829.869999997</v>
      </c>
    </row>
    <row r="44" spans="1:6" ht="12.75">
      <c r="A44" s="4"/>
      <c r="C44" s="5"/>
      <c r="D44" s="5"/>
      <c r="E44" s="5"/>
      <c r="F44" s="5"/>
    </row>
    <row r="45" spans="1:6" ht="12.75">
      <c r="A45" s="4"/>
      <c r="B45" t="s">
        <v>94</v>
      </c>
      <c r="C45" s="5"/>
      <c r="D45" s="5"/>
      <c r="E45" s="5"/>
      <c r="F45" s="5"/>
    </row>
    <row r="46" spans="1:7" ht="12.75">
      <c r="A46" s="4" t="s">
        <v>95</v>
      </c>
      <c r="B46" t="s">
        <v>13</v>
      </c>
      <c r="C46" s="5">
        <f>+'FA551'!F46</f>
        <v>4929944.48</v>
      </c>
      <c r="D46" s="5"/>
      <c r="E46" s="5">
        <f>+Dep551!F46</f>
        <v>0</v>
      </c>
      <c r="F46" s="5">
        <f aca="true" t="shared" si="3" ref="F46:F57">+C46-E46</f>
        <v>4929944.48</v>
      </c>
      <c r="G46" s="5"/>
    </row>
    <row r="47" spans="1:7" ht="12.75">
      <c r="A47" s="4" t="s">
        <v>96</v>
      </c>
      <c r="B47" t="s">
        <v>97</v>
      </c>
      <c r="C47" s="5">
        <f>+'FA551'!F47</f>
        <v>7493218.15</v>
      </c>
      <c r="D47" s="5"/>
      <c r="E47" s="5">
        <f>+Dep551!F47</f>
        <v>2807125.95</v>
      </c>
      <c r="F47" s="5">
        <f t="shared" si="3"/>
        <v>4686092.2</v>
      </c>
      <c r="G47" s="5"/>
    </row>
    <row r="48" spans="1:7" ht="12.75">
      <c r="A48" s="4" t="s">
        <v>98</v>
      </c>
      <c r="B48" t="s">
        <v>83</v>
      </c>
      <c r="C48" s="5">
        <f>+'FA551'!F48</f>
        <v>5544882.1899999995</v>
      </c>
      <c r="D48" s="5"/>
      <c r="E48" s="5">
        <f>+Dep551!F48</f>
        <v>4635247.38</v>
      </c>
      <c r="F48" s="5">
        <f t="shared" si="3"/>
        <v>909634.8099999996</v>
      </c>
      <c r="G48" s="5"/>
    </row>
    <row r="49" spans="1:7" ht="12.75">
      <c r="A49" s="4" t="s">
        <v>99</v>
      </c>
      <c r="B49" t="s">
        <v>100</v>
      </c>
      <c r="C49" s="5">
        <f>+'FA551'!F49</f>
        <v>20420404.52</v>
      </c>
      <c r="D49" s="5"/>
      <c r="E49" s="5">
        <f>+Dep551!F49</f>
        <v>10850748.53</v>
      </c>
      <c r="F49" s="5">
        <f t="shared" si="3"/>
        <v>9569655.99</v>
      </c>
      <c r="G49" s="5"/>
    </row>
    <row r="50" spans="1:7" ht="12.75">
      <c r="A50" s="4" t="s">
        <v>101</v>
      </c>
      <c r="B50" t="s">
        <v>89</v>
      </c>
      <c r="C50" s="5">
        <f>+'FA551'!F50</f>
        <v>10444702.639999999</v>
      </c>
      <c r="D50" s="5"/>
      <c r="E50" s="5">
        <f>+Dep551!F50</f>
        <v>8363234.71</v>
      </c>
      <c r="F50" s="5">
        <f t="shared" si="3"/>
        <v>2081467.9299999988</v>
      </c>
      <c r="G50" s="5"/>
    </row>
    <row r="51" spans="1:7" ht="12.75">
      <c r="A51" s="4" t="s">
        <v>102</v>
      </c>
      <c r="B51" t="s">
        <v>91</v>
      </c>
      <c r="C51" s="5">
        <f>+'FA551'!F51</f>
        <v>25942692.17</v>
      </c>
      <c r="D51" s="5"/>
      <c r="E51" s="5">
        <f>+Dep551!F51</f>
        <v>11417185.4</v>
      </c>
      <c r="F51" s="5">
        <f t="shared" si="3"/>
        <v>14525506.770000001</v>
      </c>
      <c r="G51" s="5"/>
    </row>
    <row r="52" spans="1:7" ht="12.75">
      <c r="A52" s="4" t="s">
        <v>103</v>
      </c>
      <c r="B52" t="s">
        <v>93</v>
      </c>
      <c r="C52" s="5">
        <f>+'FA551'!F52</f>
        <v>43403497.730000004</v>
      </c>
      <c r="D52" s="5"/>
      <c r="E52" s="5">
        <f>+Dep551!F52</f>
        <v>24149645.75</v>
      </c>
      <c r="F52" s="5">
        <f t="shared" si="3"/>
        <v>19253851.980000004</v>
      </c>
      <c r="G52" s="5"/>
    </row>
    <row r="53" spans="1:7" ht="12.75">
      <c r="A53" s="4" t="s">
        <v>104</v>
      </c>
      <c r="B53" t="s">
        <v>105</v>
      </c>
      <c r="C53" s="5">
        <f>+'FA551'!F53</f>
        <v>25195265.36</v>
      </c>
      <c r="D53" s="5"/>
      <c r="E53" s="5">
        <f>+Dep551!F53</f>
        <v>15917435.809999999</v>
      </c>
      <c r="F53" s="5">
        <f t="shared" si="3"/>
        <v>9277829.55</v>
      </c>
      <c r="G53" s="5"/>
    </row>
    <row r="54" spans="1:7" ht="12.75">
      <c r="A54" s="4" t="s">
        <v>106</v>
      </c>
      <c r="B54" t="s">
        <v>25</v>
      </c>
      <c r="C54" s="5">
        <f>+'FA551'!F54</f>
        <v>11234821.78</v>
      </c>
      <c r="D54" s="5"/>
      <c r="E54" s="5">
        <f>+Dep551!F54</f>
        <v>7474178.81</v>
      </c>
      <c r="F54" s="5">
        <f t="shared" si="3"/>
        <v>3760642.9699999997</v>
      </c>
      <c r="G54" s="5"/>
    </row>
    <row r="55" spans="1:7" ht="12.75">
      <c r="A55" s="4" t="s">
        <v>107</v>
      </c>
      <c r="B55" t="s">
        <v>26</v>
      </c>
      <c r="C55" s="5">
        <f>+'FA551'!F55</f>
        <v>7584488.29</v>
      </c>
      <c r="D55" s="5"/>
      <c r="E55" s="5">
        <f>+Dep551!F55</f>
        <v>4327203.03</v>
      </c>
      <c r="F55" s="5">
        <f t="shared" si="3"/>
        <v>3257285.26</v>
      </c>
      <c r="G55" s="5"/>
    </row>
    <row r="56" spans="1:7" ht="12.75">
      <c r="A56" s="4" t="s">
        <v>108</v>
      </c>
      <c r="B56" t="s">
        <v>109</v>
      </c>
      <c r="C56" s="5">
        <f>+'FA551'!F56</f>
        <v>468911.99</v>
      </c>
      <c r="D56" s="5"/>
      <c r="E56" s="5">
        <f>+Dep551!F56</f>
        <v>237669.09999999998</v>
      </c>
      <c r="F56" s="5">
        <f t="shared" si="3"/>
        <v>231242.89</v>
      </c>
      <c r="G56" s="5"/>
    </row>
    <row r="57" spans="1:7" ht="12.75">
      <c r="A57" s="4" t="s">
        <v>110</v>
      </c>
      <c r="B57" t="s">
        <v>111</v>
      </c>
      <c r="C57" s="6">
        <f>+'FA551'!F57</f>
        <v>6057554.680000001</v>
      </c>
      <c r="D57" s="6"/>
      <c r="E57" s="6">
        <f>+Dep551!F57</f>
        <v>4288634.37</v>
      </c>
      <c r="F57" s="6">
        <f t="shared" si="3"/>
        <v>1768920.3100000005</v>
      </c>
      <c r="G57" s="5"/>
    </row>
    <row r="58" spans="1:7" ht="12.75">
      <c r="A58" s="4"/>
      <c r="C58" s="5"/>
      <c r="D58" s="5"/>
      <c r="E58" s="5"/>
      <c r="F58" s="5"/>
      <c r="G58" s="5"/>
    </row>
    <row r="59" spans="1:7" ht="12.75">
      <c r="A59" s="4"/>
      <c r="B59" t="s">
        <v>69</v>
      </c>
      <c r="C59" s="6">
        <f>SUM(C46:C58)</f>
        <v>168720383.98000002</v>
      </c>
      <c r="D59" s="6"/>
      <c r="E59" s="6">
        <f>SUM(E46:E58)</f>
        <v>94468308.84</v>
      </c>
      <c r="F59" s="6">
        <f>SUM(F46:F58)</f>
        <v>74252075.14000002</v>
      </c>
      <c r="G59" s="5"/>
    </row>
    <row r="60" spans="1:6" ht="12.75">
      <c r="A60" s="4"/>
      <c r="C60" s="5"/>
      <c r="D60" s="5"/>
      <c r="E60" s="5"/>
      <c r="F60" s="5"/>
    </row>
    <row r="61" spans="1:6" ht="12.75">
      <c r="A61" s="4">
        <v>389</v>
      </c>
      <c r="B61" t="s">
        <v>60</v>
      </c>
      <c r="C61" s="5">
        <f>+'FA551'!F61</f>
        <v>0</v>
      </c>
      <c r="D61" s="5"/>
      <c r="E61" s="5">
        <f>+Dep551!F61</f>
        <v>0</v>
      </c>
      <c r="F61" s="5">
        <f>+C61-E61</f>
        <v>0</v>
      </c>
    </row>
    <row r="62" spans="1:6" ht="12.75">
      <c r="A62" s="4"/>
      <c r="C62" s="5"/>
      <c r="D62" s="5"/>
      <c r="E62" s="5"/>
      <c r="F62" s="5"/>
    </row>
    <row r="63" spans="1:6" ht="12.75">
      <c r="A63" s="4"/>
      <c r="B63" t="s">
        <v>112</v>
      </c>
      <c r="C63" s="5"/>
      <c r="D63" s="5"/>
      <c r="E63" s="5"/>
      <c r="F63" s="5"/>
    </row>
    <row r="64" spans="1:7" ht="12.75">
      <c r="A64" s="4" t="s">
        <v>51</v>
      </c>
      <c r="B64" t="s">
        <v>113</v>
      </c>
      <c r="C64" s="5">
        <f>+'FA551'!F64</f>
        <v>600404.7300000002</v>
      </c>
      <c r="D64" s="5"/>
      <c r="E64" s="5">
        <f>+Dep551!F64</f>
        <v>283876.72000000003</v>
      </c>
      <c r="F64" s="5">
        <f aca="true" t="shared" si="4" ref="F64:F71">+C64-E64</f>
        <v>316528.0100000002</v>
      </c>
      <c r="G64" s="5"/>
    </row>
    <row r="65" spans="1:7" ht="12.75">
      <c r="A65" s="4" t="s">
        <v>52</v>
      </c>
      <c r="B65" t="s">
        <v>114</v>
      </c>
      <c r="C65" s="5">
        <f>+'FA551'!F65</f>
        <v>180537.46</v>
      </c>
      <c r="D65" s="5"/>
      <c r="E65" s="5">
        <f>+Dep551!F65</f>
        <v>122650.47</v>
      </c>
      <c r="F65" s="5">
        <f t="shared" si="4"/>
        <v>57886.98999999999</v>
      </c>
      <c r="G65" s="5"/>
    </row>
    <row r="66" spans="1:7" ht="12.75">
      <c r="A66" s="4" t="s">
        <v>53</v>
      </c>
      <c r="B66" t="s">
        <v>30</v>
      </c>
      <c r="C66" s="5">
        <f>+'FA551'!F66</f>
        <v>7458045.13</v>
      </c>
      <c r="D66" s="5"/>
      <c r="E66" s="5">
        <f>+Dep551!F66</f>
        <v>3915100.64</v>
      </c>
      <c r="F66" s="5">
        <f t="shared" si="4"/>
        <v>3542944.4899999998</v>
      </c>
      <c r="G66" s="5"/>
    </row>
    <row r="67" spans="1:7" ht="12.75">
      <c r="A67" s="4" t="s">
        <v>54</v>
      </c>
      <c r="B67" t="s">
        <v>31</v>
      </c>
      <c r="C67" s="5">
        <f>+'FA551'!F67</f>
        <v>220297.14</v>
      </c>
      <c r="D67" s="5"/>
      <c r="E67" s="5">
        <f>+Dep551!F67</f>
        <v>186140.51</v>
      </c>
      <c r="F67" s="5">
        <f t="shared" si="4"/>
        <v>34156.630000000005</v>
      </c>
      <c r="G67" s="5"/>
    </row>
    <row r="68" spans="1:7" ht="12.75">
      <c r="A68" s="4" t="s">
        <v>55</v>
      </c>
      <c r="B68" t="s">
        <v>115</v>
      </c>
      <c r="C68" s="5">
        <f>+'FA551'!F68</f>
        <v>309305.25</v>
      </c>
      <c r="D68" s="5"/>
      <c r="E68" s="5">
        <f>+Dep551!F68</f>
        <v>240826.09</v>
      </c>
      <c r="F68" s="5">
        <f t="shared" si="4"/>
        <v>68479.16</v>
      </c>
      <c r="G68" s="5"/>
    </row>
    <row r="69" spans="1:7" ht="12.75">
      <c r="A69" s="4" t="s">
        <v>56</v>
      </c>
      <c r="B69" t="s">
        <v>116</v>
      </c>
      <c r="C69" s="5">
        <f>+'FA551'!F69</f>
        <v>386290.08</v>
      </c>
      <c r="D69" s="5"/>
      <c r="E69" s="5">
        <f>+Dep551!F69</f>
        <v>301858</v>
      </c>
      <c r="F69" s="5">
        <f t="shared" si="4"/>
        <v>84432.08000000002</v>
      </c>
      <c r="G69" s="5"/>
    </row>
    <row r="70" spans="1:7" ht="12.75">
      <c r="A70" s="4" t="s">
        <v>57</v>
      </c>
      <c r="B70" t="s">
        <v>34</v>
      </c>
      <c r="C70" s="5">
        <f>+'FA551'!F70</f>
        <v>831981.71</v>
      </c>
      <c r="D70" s="5"/>
      <c r="E70" s="5">
        <f>+Dep551!F70</f>
        <v>694662.99</v>
      </c>
      <c r="F70" s="5">
        <f t="shared" si="4"/>
        <v>137318.71999999997</v>
      </c>
      <c r="G70" s="5"/>
    </row>
    <row r="71" spans="1:7" ht="12.75">
      <c r="A71" s="4" t="s">
        <v>58</v>
      </c>
      <c r="B71" t="s">
        <v>35</v>
      </c>
      <c r="C71" s="6">
        <f>+'FA551'!F71</f>
        <v>1380508.3199999998</v>
      </c>
      <c r="D71" s="6"/>
      <c r="E71" s="6">
        <f>+Dep551!F71</f>
        <v>1036128.5</v>
      </c>
      <c r="F71" s="6">
        <f t="shared" si="4"/>
        <v>344379.81999999983</v>
      </c>
      <c r="G71" s="5"/>
    </row>
    <row r="72" spans="3:7" ht="12.75">
      <c r="C72" s="5"/>
      <c r="D72" s="5"/>
      <c r="E72" s="5"/>
      <c r="F72" s="10"/>
      <c r="G72" s="5"/>
    </row>
    <row r="73" spans="2:7" ht="12.75">
      <c r="B73" t="s">
        <v>18</v>
      </c>
      <c r="C73" s="6">
        <f>SUM(C64:C72)</f>
        <v>11367369.82</v>
      </c>
      <c r="D73" s="6"/>
      <c r="E73" s="6">
        <f>SUM(E64:E72)</f>
        <v>6781243.92</v>
      </c>
      <c r="F73" s="6">
        <f>SUM(F64:F72)</f>
        <v>4586125.9</v>
      </c>
      <c r="G73" s="5"/>
    </row>
    <row r="74" spans="3:7" ht="12.75">
      <c r="C74" s="5"/>
      <c r="D74" s="5"/>
      <c r="E74" s="5"/>
      <c r="F74" s="5"/>
      <c r="G74" s="5"/>
    </row>
    <row r="75" spans="2:7" ht="13.5" thickBot="1">
      <c r="B75" s="1" t="s">
        <v>117</v>
      </c>
      <c r="C75" s="8">
        <f>SUM(C19,C30,C43,C59,C61,C73)</f>
        <v>321359868.14000005</v>
      </c>
      <c r="D75" s="8"/>
      <c r="E75" s="8">
        <f>SUM(E19,E30,E43,E59,E73)</f>
        <v>167596404.07999998</v>
      </c>
      <c r="F75" s="8">
        <f>SUM(F19,F30,F43,F59,F61,F73)</f>
        <v>153763464.06000003</v>
      </c>
      <c r="G75" s="5"/>
    </row>
    <row r="76" spans="1:6" ht="13.5" thickTop="1">
      <c r="A76" s="4"/>
      <c r="C76" s="5"/>
      <c r="D76" s="5"/>
      <c r="E76" s="5"/>
      <c r="F76" s="5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Kyla Morgan</cp:lastModifiedBy>
  <cp:lastPrinted>2013-11-29T22:23:03Z</cp:lastPrinted>
  <dcterms:created xsi:type="dcterms:W3CDTF">2003-12-10T15:49:10Z</dcterms:created>
  <dcterms:modified xsi:type="dcterms:W3CDTF">2016-02-22T14:08:11Z</dcterms:modified>
  <cp:category/>
  <cp:version/>
  <cp:contentType/>
  <cp:contentStatus/>
</cp:coreProperties>
</file>