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795" windowHeight="12600"/>
  </bookViews>
  <sheets>
    <sheet name="Summary Schedule 7,8,9" sheetId="1" r:id="rId1"/>
  </sheets>
  <externalReferences>
    <externalReference r:id="rId2"/>
  </externalReferences>
  <calcPr calcId="145621"/>
</workbook>
</file>

<file path=xl/calcChain.xml><?xml version="1.0" encoding="utf-8"?>
<calcChain xmlns="http://schemas.openxmlformats.org/spreadsheetml/2006/main">
  <c r="M7" i="1" l="1"/>
  <c r="L7" i="1"/>
  <c r="K7" i="1"/>
  <c r="J7" i="1"/>
  <c r="I7" i="1"/>
  <c r="H7" i="1"/>
  <c r="G7" i="1"/>
  <c r="F7" i="1"/>
  <c r="E7" i="1"/>
  <c r="D7" i="1"/>
  <c r="C7" i="1"/>
  <c r="B7" i="1"/>
  <c r="N7" i="1" s="1"/>
  <c r="M5" i="1"/>
  <c r="L5" i="1"/>
  <c r="K5" i="1"/>
  <c r="J5" i="1"/>
  <c r="I5" i="1"/>
  <c r="H5" i="1"/>
  <c r="G5" i="1"/>
  <c r="F5" i="1"/>
  <c r="E5" i="1"/>
  <c r="D5" i="1"/>
  <c r="C5" i="1"/>
  <c r="B5" i="1"/>
  <c r="N5" i="1" s="1"/>
  <c r="M3" i="1"/>
  <c r="M9" i="1" s="1"/>
  <c r="L3" i="1"/>
  <c r="L9" i="1" s="1"/>
  <c r="K3" i="1"/>
  <c r="K9" i="1" s="1"/>
  <c r="J3" i="1"/>
  <c r="J9" i="1" s="1"/>
  <c r="I3" i="1"/>
  <c r="H3" i="1"/>
  <c r="H9" i="1" s="1"/>
  <c r="G3" i="1"/>
  <c r="G9" i="1" s="1"/>
  <c r="F3" i="1"/>
  <c r="F9" i="1" s="1"/>
  <c r="E3" i="1"/>
  <c r="D3" i="1"/>
  <c r="D9" i="1" s="1"/>
  <c r="C3" i="1"/>
  <c r="C9" i="1" s="1"/>
  <c r="B3" i="1"/>
  <c r="N3" i="1" s="1"/>
  <c r="N9" i="1" s="1"/>
  <c r="E9" i="1" l="1"/>
  <c r="I9" i="1"/>
  <c r="B9" i="1"/>
  <c r="B11" i="1" l="1"/>
</calcChain>
</file>

<file path=xl/sharedStrings.xml><?xml version="1.0" encoding="utf-8"?>
<sst xmlns="http://schemas.openxmlformats.org/spreadsheetml/2006/main" count="11" uniqueCount="11">
  <si>
    <t>FY17 Revenue Breakdown for Schedules 7, 8, and 9</t>
  </si>
  <si>
    <t>FY17 Total by Schedule</t>
  </si>
  <si>
    <t>Schedule 7</t>
  </si>
  <si>
    <t>Schedule 8</t>
  </si>
  <si>
    <t>Schedule 9</t>
  </si>
  <si>
    <t>Monthly Revenue Totals</t>
  </si>
  <si>
    <t xml:space="preserve">FY17 Revenue Total </t>
  </si>
  <si>
    <t>Monthly balances have been verified to summary page of mr005cwld files from MISO ftp://misoftp.midwestiso.org</t>
  </si>
  <si>
    <t>Monthly totals equal TO Trust Remittance amounts for month recorded on MISO Rev page of the Power Purchases History spreadsheet.</t>
  </si>
  <si>
    <t xml:space="preserve"> </t>
  </si>
  <si>
    <t xml:space="preserve">Currently working on how these values tie to the monthly MISO revenue remittances we receive each month. Shelley / Jim receive the remittances and Shelley saves them in K/Rates/MISO/Revenue/20XX MISO Remittances. The documents are stored as PDF files.  The remittance invoices do not state the revenue by schedule, so it is difficult to determine what schedules are involved.  Jim @ MISO is checking with Gloria and will let me know.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</si>
</sst>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 x14ac:knownFonts="1">
    <font>
      <sz val="11"/>
      <color theme="1"/>
      <name val="Calibri"/>
      <family val="2"/>
      <scheme val="minor"/>
    </font>
    <font>
      <b/>
      <sz val="11"/>
      <color theme="1"/>
      <name val="Calibri"/>
      <family val="2"/>
      <scheme val="minor"/>
    </font>
    <font>
      <sz val="10"/>
      <name val="Arial"/>
      <family val="2"/>
    </font>
    <font>
      <sz val="10"/>
      <name val="Arial"/>
    </font>
    <font>
      <sz val="10"/>
      <color rgb="FF000000"/>
      <name val="Arial"/>
      <family val="2"/>
    </font>
  </fonts>
  <fills count="2">
    <fill>
      <patternFill patternType="none"/>
    </fill>
    <fill>
      <patternFill patternType="gray125"/>
    </fill>
  </fills>
  <borders count="2">
    <border>
      <left/>
      <right/>
      <top/>
      <bottom/>
      <diagonal/>
    </border>
    <border>
      <left style="medium">
        <color indexed="64"/>
      </left>
      <right style="medium">
        <color indexed="64"/>
      </right>
      <top style="medium">
        <color indexed="64"/>
      </top>
      <bottom style="medium">
        <color indexed="64"/>
      </bottom>
      <diagonal/>
    </border>
  </borders>
  <cellStyleXfs count="134">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4">
    <xf numFmtId="0" fontId="0" fillId="0" borderId="0" xfId="0"/>
    <xf numFmtId="0" fontId="1" fillId="0" borderId="0" xfId="0" applyFont="1" applyAlignment="1"/>
    <xf numFmtId="17" fontId="1" fillId="0" borderId="0" xfId="0" applyNumberFormat="1" applyFont="1" applyAlignment="1"/>
    <xf numFmtId="0" fontId="1" fillId="0" borderId="0" xfId="0" applyFont="1" applyAlignment="1">
      <alignment horizontal="center" wrapText="1"/>
    </xf>
    <xf numFmtId="0" fontId="1" fillId="0" borderId="0" xfId="0" applyFont="1"/>
    <xf numFmtId="164" fontId="0" fillId="0" borderId="0" xfId="0" applyNumberFormat="1"/>
    <xf numFmtId="0" fontId="0" fillId="0" borderId="0" xfId="0" applyAlignment="1">
      <alignment wrapText="1"/>
    </xf>
    <xf numFmtId="164" fontId="0" fillId="0" borderId="0" xfId="0" applyNumberFormat="1" applyFill="1" applyAlignment="1"/>
    <xf numFmtId="164" fontId="1" fillId="0" borderId="0" xfId="0" applyNumberFormat="1" applyFont="1" applyAlignment="1">
      <alignment wrapText="1"/>
    </xf>
    <xf numFmtId="164" fontId="0" fillId="0" borderId="0" xfId="0" applyNumberFormat="1" applyFill="1" applyAlignment="1">
      <alignment horizontal="right"/>
    </xf>
    <xf numFmtId="164" fontId="1" fillId="0" borderId="1" xfId="0" applyNumberFormat="1" applyFont="1" applyBorder="1" applyAlignment="1">
      <alignment wrapText="1"/>
    </xf>
    <xf numFmtId="164" fontId="1" fillId="0" borderId="1" xfId="0" applyNumberFormat="1" applyFont="1" applyBorder="1" applyAlignment="1"/>
    <xf numFmtId="164" fontId="0" fillId="0" borderId="0" xfId="0" applyNumberFormat="1" applyAlignment="1"/>
    <xf numFmtId="0" fontId="0" fillId="0" borderId="0" xfId="0" applyAlignment="1"/>
  </cellXfs>
  <cellStyles count="134">
    <cellStyle name="Normal" xfId="0" builtinId="0"/>
    <cellStyle name="Normal 101" xfId="1"/>
    <cellStyle name="Normal 102" xfId="2"/>
    <cellStyle name="Normal 103" xfId="3"/>
    <cellStyle name="Normal 104" xfId="4"/>
    <cellStyle name="Normal 105" xfId="5"/>
    <cellStyle name="Normal 109" xfId="6"/>
    <cellStyle name="Normal 11" xfId="7"/>
    <cellStyle name="Normal 111" xfId="8"/>
    <cellStyle name="Normal 112" xfId="9"/>
    <cellStyle name="Normal 113" xfId="10"/>
    <cellStyle name="Normal 114" xfId="11"/>
    <cellStyle name="Normal 118" xfId="12"/>
    <cellStyle name="Normal 119" xfId="13"/>
    <cellStyle name="Normal 12" xfId="14"/>
    <cellStyle name="Normal 120" xfId="15"/>
    <cellStyle name="Normal 125" xfId="16"/>
    <cellStyle name="Normal 126" xfId="17"/>
    <cellStyle name="Normal 126 2" xfId="18"/>
    <cellStyle name="Normal 127" xfId="19"/>
    <cellStyle name="Normal 128" xfId="20"/>
    <cellStyle name="Normal 129" xfId="21"/>
    <cellStyle name="Normal 13" xfId="22"/>
    <cellStyle name="Normal 133" xfId="23"/>
    <cellStyle name="Normal 134" xfId="24"/>
    <cellStyle name="Normal 134 2" xfId="25"/>
    <cellStyle name="Normal 135" xfId="26"/>
    <cellStyle name="Normal 136" xfId="27"/>
    <cellStyle name="Normal 137" xfId="28"/>
    <cellStyle name="Normal 141" xfId="29"/>
    <cellStyle name="Normal 142" xfId="30"/>
    <cellStyle name="Normal 143" xfId="31"/>
    <cellStyle name="Normal 144" xfId="32"/>
    <cellStyle name="Normal 145" xfId="33"/>
    <cellStyle name="Normal 146" xfId="34"/>
    <cellStyle name="Normal 15" xfId="35"/>
    <cellStyle name="Normal 150" xfId="36"/>
    <cellStyle name="Normal 151" xfId="37"/>
    <cellStyle name="Normal 152" xfId="38"/>
    <cellStyle name="Normal 154" xfId="39"/>
    <cellStyle name="Normal 155" xfId="40"/>
    <cellStyle name="Normal 159" xfId="41"/>
    <cellStyle name="Normal 16" xfId="42"/>
    <cellStyle name="Normal 160" xfId="43"/>
    <cellStyle name="Normal 161" xfId="44"/>
    <cellStyle name="Normal 162" xfId="45"/>
    <cellStyle name="Normal 163" xfId="46"/>
    <cellStyle name="Normal 168" xfId="47"/>
    <cellStyle name="Normal 169" xfId="48"/>
    <cellStyle name="Normal 17" xfId="49"/>
    <cellStyle name="Normal 170" xfId="50"/>
    <cellStyle name="Normal 171" xfId="51"/>
    <cellStyle name="Normal 172" xfId="52"/>
    <cellStyle name="Normal 173" xfId="53"/>
    <cellStyle name="Normal 174" xfId="54"/>
    <cellStyle name="Normal 178" xfId="55"/>
    <cellStyle name="Normal 18" xfId="56"/>
    <cellStyle name="Normal 187" xfId="57"/>
    <cellStyle name="Normal 187 2" xfId="58"/>
    <cellStyle name="Normal 188" xfId="59"/>
    <cellStyle name="Normal 189" xfId="60"/>
    <cellStyle name="Normal 189 2" xfId="61"/>
    <cellStyle name="Normal 19" xfId="62"/>
    <cellStyle name="Normal 2" xfId="63"/>
    <cellStyle name="Normal 2 2" xfId="64"/>
    <cellStyle name="Normal 21" xfId="65"/>
    <cellStyle name="Normal 22" xfId="66"/>
    <cellStyle name="Normal 23" xfId="67"/>
    <cellStyle name="Normal 24" xfId="68"/>
    <cellStyle name="Normal 25" xfId="69"/>
    <cellStyle name="Normal 3" xfId="70"/>
    <cellStyle name="Normal 35" xfId="71"/>
    <cellStyle name="Normal 35 2" xfId="72"/>
    <cellStyle name="Normal 36" xfId="73"/>
    <cellStyle name="Normal 36 2" xfId="74"/>
    <cellStyle name="Normal 37" xfId="75"/>
    <cellStyle name="Normal 37 2" xfId="76"/>
    <cellStyle name="Normal 38" xfId="77"/>
    <cellStyle name="Normal 39" xfId="78"/>
    <cellStyle name="Normal 4" xfId="79"/>
    <cellStyle name="Normal 40" xfId="80"/>
    <cellStyle name="Normal 42" xfId="81"/>
    <cellStyle name="Normal 43" xfId="82"/>
    <cellStyle name="Normal 44" xfId="83"/>
    <cellStyle name="Normal 45" xfId="84"/>
    <cellStyle name="Normal 46" xfId="85"/>
    <cellStyle name="Normal 47" xfId="86"/>
    <cellStyle name="Normal 48" xfId="87"/>
    <cellStyle name="Normal 49" xfId="88"/>
    <cellStyle name="Normal 5" xfId="89"/>
    <cellStyle name="Normal 50" xfId="90"/>
    <cellStyle name="Normal 52" xfId="91"/>
    <cellStyle name="Normal 52 2" xfId="92"/>
    <cellStyle name="Normal 53" xfId="93"/>
    <cellStyle name="Normal 53 2" xfId="94"/>
    <cellStyle name="Normal 54" xfId="95"/>
    <cellStyle name="Normal 56" xfId="96"/>
    <cellStyle name="Normal 58" xfId="97"/>
    <cellStyle name="Normal 6" xfId="98"/>
    <cellStyle name="Normal 60" xfId="99"/>
    <cellStyle name="Normal 60 2" xfId="100"/>
    <cellStyle name="Normal 61" xfId="101"/>
    <cellStyle name="Normal 62" xfId="102"/>
    <cellStyle name="Normal 63" xfId="103"/>
    <cellStyle name="Normal 67" xfId="104"/>
    <cellStyle name="Normal 68" xfId="105"/>
    <cellStyle name="Normal 68 2" xfId="106"/>
    <cellStyle name="Normal 69" xfId="107"/>
    <cellStyle name="Normal 69 2" xfId="108"/>
    <cellStyle name="Normal 7" xfId="109"/>
    <cellStyle name="Normal 71" xfId="110"/>
    <cellStyle name="Normal 72" xfId="111"/>
    <cellStyle name="Normal 75" xfId="112"/>
    <cellStyle name="Normal 76" xfId="113"/>
    <cellStyle name="Normal 77" xfId="114"/>
    <cellStyle name="Normal 78" xfId="115"/>
    <cellStyle name="Normal 79" xfId="116"/>
    <cellStyle name="Normal 8" xfId="117"/>
    <cellStyle name="Normal 80" xfId="118"/>
    <cellStyle name="Normal 81" xfId="119"/>
    <cellStyle name="Normal 82" xfId="120"/>
    <cellStyle name="Normal 83" xfId="121"/>
    <cellStyle name="Normal 85" xfId="122"/>
    <cellStyle name="Normal 86" xfId="123"/>
    <cellStyle name="Normal 86 2" xfId="124"/>
    <cellStyle name="Normal 87" xfId="125"/>
    <cellStyle name="Normal 88" xfId="126"/>
    <cellStyle name="Normal 89" xfId="127"/>
    <cellStyle name="Normal 9" xfId="128"/>
    <cellStyle name="Normal 92" xfId="129"/>
    <cellStyle name="Normal 94" xfId="130"/>
    <cellStyle name="Normal 95" xfId="131"/>
    <cellStyle name="Normal 96" xfId="132"/>
    <cellStyle name="Normal 97" xfId="1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ates/Jodie/Attachment%20O/FY17/2017%20Schedule%207,8,9%20Revenue%20breakdown%20for%20Att%20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chedule 7,8,9"/>
      <sheetName val="Schedule 1,9,24"/>
      <sheetName val="Oct 2016 Sch 7"/>
      <sheetName val="Oct 2016 Sch 8"/>
      <sheetName val="Oct 2016 Sch 9"/>
      <sheetName val="Nov 2016 Sch 7"/>
      <sheetName val="Nov 2016 Sch 8"/>
      <sheetName val="Nov 2016 Sch 9"/>
      <sheetName val="Dec 2016 Sch 7"/>
      <sheetName val="Dec 2016 Sch 8"/>
      <sheetName val="Dec 2016 Sch 9"/>
      <sheetName val="Jan 2017 Sch 7"/>
      <sheetName val="Jan 2017 Sch 8"/>
      <sheetName val="Jan 2017 Sch 9"/>
      <sheetName val="Feb 2017 Sch 7"/>
      <sheetName val="Feb 2017 Sch 8"/>
      <sheetName val="Feb 2017 Sch 9"/>
      <sheetName val="Mar 2017 Sch 7"/>
      <sheetName val="Mar 2017 Sch 8"/>
      <sheetName val="Mar 2017 Sch 9"/>
      <sheetName val="Apr 2017 Sch 7"/>
      <sheetName val="Apr 2017 Sch 8"/>
      <sheetName val="Apr 2017 Sch 9"/>
      <sheetName val="May 2017 Sch 7"/>
      <sheetName val="May 2017 Sch 8"/>
      <sheetName val="May 2017 Sch 9"/>
      <sheetName val="Jun 2017 Sch 7"/>
      <sheetName val="Jun 2017 Sch 8"/>
      <sheetName val="Jun 2017 Sch 9"/>
      <sheetName val="Jul 2017 Sch 7"/>
      <sheetName val="Jul 2017 Sch 8"/>
      <sheetName val="Jul 2017 Sch 9"/>
      <sheetName val="Aug 2017 Sch 7"/>
      <sheetName val="Aug 2017 Sch 8"/>
      <sheetName val="Aug 2017 Sch 9"/>
      <sheetName val="Sep 2017 Sch 7"/>
      <sheetName val="Sep 2017 Sch 8"/>
      <sheetName val="Sep 2017 Sch 9"/>
      <sheetName val="Sheet1"/>
    </sheetNames>
    <sheetDataSet>
      <sheetData sheetId="0"/>
      <sheetData sheetId="1"/>
      <sheetData sheetId="2">
        <row r="2">
          <cell r="G2">
            <v>5031.7399999999989</v>
          </cell>
        </row>
      </sheetData>
      <sheetData sheetId="3">
        <row r="2">
          <cell r="G2">
            <v>11307.200000000024</v>
          </cell>
        </row>
      </sheetData>
      <sheetData sheetId="4">
        <row r="2">
          <cell r="G2">
            <v>36639.199999999997</v>
          </cell>
        </row>
      </sheetData>
      <sheetData sheetId="5">
        <row r="2">
          <cell r="G2">
            <v>4387.32</v>
          </cell>
        </row>
      </sheetData>
      <sheetData sheetId="6">
        <row r="2">
          <cell r="G2">
            <v>6939.5100000000293</v>
          </cell>
        </row>
      </sheetData>
      <sheetData sheetId="7">
        <row r="2">
          <cell r="G2">
            <v>35462.910000000003</v>
          </cell>
        </row>
      </sheetData>
      <sheetData sheetId="8">
        <row r="2">
          <cell r="G2">
            <v>4461.6000000000004</v>
          </cell>
        </row>
      </sheetData>
      <sheetData sheetId="9">
        <row r="2">
          <cell r="G2">
            <v>515.65999999999781</v>
          </cell>
        </row>
      </sheetData>
      <sheetData sheetId="10">
        <row r="2">
          <cell r="G2">
            <v>29485.61</v>
          </cell>
        </row>
      </sheetData>
      <sheetData sheetId="11">
        <row r="2">
          <cell r="G2">
            <v>4293.5899999999992</v>
          </cell>
        </row>
      </sheetData>
      <sheetData sheetId="12">
        <row r="2">
          <cell r="G2">
            <v>220.48999999999975</v>
          </cell>
        </row>
      </sheetData>
      <sheetData sheetId="13">
        <row r="2">
          <cell r="F2">
            <v>0</v>
          </cell>
        </row>
      </sheetData>
      <sheetData sheetId="14">
        <row r="2">
          <cell r="G2">
            <v>3912.8</v>
          </cell>
        </row>
      </sheetData>
      <sheetData sheetId="15">
        <row r="2">
          <cell r="G2">
            <v>237.23000000000005</v>
          </cell>
        </row>
      </sheetData>
      <sheetData sheetId="16">
        <row r="2">
          <cell r="G2">
            <v>26232.400000000001</v>
          </cell>
        </row>
      </sheetData>
      <sheetData sheetId="17">
        <row r="2">
          <cell r="G2">
            <v>4308.1899999999996</v>
          </cell>
        </row>
      </sheetData>
      <sheetData sheetId="18">
        <row r="2">
          <cell r="G2">
            <v>2156.600000000014</v>
          </cell>
        </row>
      </sheetData>
      <sheetData sheetId="19">
        <row r="2">
          <cell r="G2">
            <v>25921.1</v>
          </cell>
        </row>
      </sheetData>
      <sheetData sheetId="20">
        <row r="2">
          <cell r="G2">
            <v>4231.03</v>
          </cell>
        </row>
      </sheetData>
      <sheetData sheetId="21">
        <row r="2">
          <cell r="G2">
            <v>6050.7299999999959</v>
          </cell>
        </row>
      </sheetData>
      <sheetData sheetId="22">
        <row r="2">
          <cell r="G2">
            <v>32003.87</v>
          </cell>
        </row>
      </sheetData>
      <sheetData sheetId="23">
        <row r="2">
          <cell r="G2">
            <v>4601.4500000000007</v>
          </cell>
        </row>
      </sheetData>
      <sheetData sheetId="24">
        <row r="2">
          <cell r="G2">
            <v>2311.8699999999994</v>
          </cell>
        </row>
      </sheetData>
      <sheetData sheetId="25">
        <row r="2">
          <cell r="F2">
            <v>0</v>
          </cell>
        </row>
      </sheetData>
      <sheetData sheetId="26">
        <row r="2">
          <cell r="G2">
            <v>4255.4800000000023</v>
          </cell>
        </row>
      </sheetData>
      <sheetData sheetId="27">
        <row r="2">
          <cell r="G2">
            <v>409.62999999999926</v>
          </cell>
        </row>
      </sheetData>
      <sheetData sheetId="28">
        <row r="2">
          <cell r="G2">
            <v>40952.79</v>
          </cell>
        </row>
      </sheetData>
      <sheetData sheetId="29">
        <row r="2">
          <cell r="G2">
            <v>4251.9899999999989</v>
          </cell>
        </row>
      </sheetData>
      <sheetData sheetId="30">
        <row r="2">
          <cell r="G2">
            <v>1771.1000000000026</v>
          </cell>
        </row>
      </sheetData>
      <sheetData sheetId="31">
        <row r="2">
          <cell r="G2">
            <v>44276.93</v>
          </cell>
        </row>
      </sheetData>
      <sheetData sheetId="32">
        <row r="2">
          <cell r="G2">
            <v>4253.2699999999986</v>
          </cell>
        </row>
      </sheetData>
      <sheetData sheetId="33">
        <row r="2">
          <cell r="G2">
            <v>28.68000000000001</v>
          </cell>
        </row>
      </sheetData>
      <sheetData sheetId="34">
        <row r="2">
          <cell r="G2">
            <v>41347.18</v>
          </cell>
        </row>
      </sheetData>
      <sheetData sheetId="35">
        <row r="2">
          <cell r="G2">
            <v>4117.8600000000006</v>
          </cell>
        </row>
      </sheetData>
      <sheetData sheetId="36">
        <row r="2">
          <cell r="G2">
            <v>1595.1799999999989</v>
          </cell>
        </row>
      </sheetData>
      <sheetData sheetId="37">
        <row r="2">
          <cell r="G2">
            <v>40962.79</v>
          </cell>
        </row>
      </sheetData>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
  <sheetViews>
    <sheetView tabSelected="1" workbookViewId="0">
      <pane xSplit="1" ySplit="1" topLeftCell="B2" activePane="bottomRight" state="frozen"/>
      <selection pane="topRight" activeCell="B1" sqref="B1"/>
      <selection pane="bottomLeft" activeCell="A2" sqref="A2"/>
      <selection pane="bottomRight" activeCell="D16" sqref="D16"/>
    </sheetView>
  </sheetViews>
  <sheetFormatPr defaultRowHeight="15" x14ac:dyDescent="0.25"/>
  <cols>
    <col min="1" max="1" width="46.42578125" customWidth="1"/>
    <col min="2" max="2" width="12.7109375" style="5" bestFit="1" customWidth="1"/>
    <col min="3" max="13" width="11.140625" bestFit="1" customWidth="1"/>
    <col min="14" max="14" width="15.5703125" style="6" customWidth="1"/>
  </cols>
  <sheetData>
    <row r="1" spans="1:20" ht="30" x14ac:dyDescent="0.25">
      <c r="A1" s="1" t="s">
        <v>0</v>
      </c>
      <c r="B1" s="2">
        <v>42644</v>
      </c>
      <c r="C1" s="2">
        <v>42675</v>
      </c>
      <c r="D1" s="2">
        <v>42705</v>
      </c>
      <c r="E1" s="2">
        <v>42736</v>
      </c>
      <c r="F1" s="2">
        <v>42767</v>
      </c>
      <c r="G1" s="2">
        <v>42795</v>
      </c>
      <c r="H1" s="2">
        <v>42826</v>
      </c>
      <c r="I1" s="2">
        <v>42856</v>
      </c>
      <c r="J1" s="2">
        <v>42887</v>
      </c>
      <c r="K1" s="2">
        <v>42917</v>
      </c>
      <c r="L1" s="2">
        <v>42948</v>
      </c>
      <c r="M1" s="2">
        <v>42979</v>
      </c>
      <c r="N1" s="3" t="s">
        <v>1</v>
      </c>
    </row>
    <row r="2" spans="1:20" x14ac:dyDescent="0.25">
      <c r="A2" s="4"/>
      <c r="C2" s="5"/>
      <c r="D2" s="5"/>
      <c r="E2" s="5"/>
      <c r="F2" s="5"/>
      <c r="G2" s="5"/>
      <c r="H2" s="5"/>
      <c r="I2" s="5"/>
      <c r="J2" s="5"/>
      <c r="K2" s="5"/>
      <c r="L2" s="5"/>
      <c r="M2" s="5"/>
    </row>
    <row r="3" spans="1:20" x14ac:dyDescent="0.25">
      <c r="A3" s="4" t="s">
        <v>2</v>
      </c>
      <c r="B3" s="7">
        <f>'[1]Oct 2016 Sch 7'!G2</f>
        <v>5031.7399999999989</v>
      </c>
      <c r="C3" s="7">
        <f>'[1]Nov 2016 Sch 7'!G2</f>
        <v>4387.32</v>
      </c>
      <c r="D3" s="7">
        <f>'[1]Dec 2016 Sch 7'!G2</f>
        <v>4461.6000000000004</v>
      </c>
      <c r="E3" s="7">
        <f>'[1]Jan 2017 Sch 7'!G2</f>
        <v>4293.5899999999992</v>
      </c>
      <c r="F3" s="7">
        <f>'[1]Feb 2017 Sch 7'!G2</f>
        <v>3912.8</v>
      </c>
      <c r="G3" s="7">
        <f>'[1]Mar 2017 Sch 7'!G2</f>
        <v>4308.1899999999996</v>
      </c>
      <c r="H3" s="7">
        <f>'[1]Apr 2017 Sch 7'!G2</f>
        <v>4231.03</v>
      </c>
      <c r="I3" s="7">
        <f>'[1]May 2017 Sch 7'!G2</f>
        <v>4601.4500000000007</v>
      </c>
      <c r="J3" s="7">
        <f>'[1]Jun 2017 Sch 7'!G2</f>
        <v>4255.4800000000023</v>
      </c>
      <c r="K3" s="7">
        <f>'[1]Jul 2017 Sch 7'!G2</f>
        <v>4251.9899999999989</v>
      </c>
      <c r="L3" s="7">
        <f>'[1]Aug 2017 Sch 7'!G2</f>
        <v>4253.2699999999986</v>
      </c>
      <c r="M3" s="7">
        <f>'[1]Sep 2017 Sch 7'!G2</f>
        <v>4117.8600000000006</v>
      </c>
      <c r="N3" s="8">
        <f>SUM(B3:M3)</f>
        <v>52106.319999999992</v>
      </c>
    </row>
    <row r="4" spans="1:20" x14ac:dyDescent="0.25">
      <c r="A4" s="4"/>
      <c r="B4" s="7"/>
      <c r="C4" s="7"/>
      <c r="D4" s="7"/>
      <c r="E4" s="7"/>
      <c r="F4" s="7"/>
      <c r="G4" s="7"/>
      <c r="H4" s="7"/>
      <c r="I4" s="7"/>
      <c r="J4" s="7"/>
      <c r="K4" s="7"/>
      <c r="L4" s="7"/>
      <c r="M4" s="7"/>
      <c r="N4" s="8"/>
    </row>
    <row r="5" spans="1:20" x14ac:dyDescent="0.25">
      <c r="A5" s="4" t="s">
        <v>3</v>
      </c>
      <c r="B5" s="7">
        <f>'[1]Oct 2016 Sch 8'!G2</f>
        <v>11307.200000000024</v>
      </c>
      <c r="C5" s="7">
        <f>'[1]Nov 2016 Sch 8'!G2</f>
        <v>6939.5100000000293</v>
      </c>
      <c r="D5" s="7">
        <f>'[1]Dec 2016 Sch 8'!G2</f>
        <v>515.65999999999781</v>
      </c>
      <c r="E5" s="7">
        <f>'[1]Jan 2017 Sch 8'!G2</f>
        <v>220.48999999999975</v>
      </c>
      <c r="F5" s="7">
        <f>'[1]Feb 2017 Sch 8'!G2</f>
        <v>237.23000000000005</v>
      </c>
      <c r="G5" s="7">
        <f>'[1]Mar 2017 Sch 8'!G2</f>
        <v>2156.600000000014</v>
      </c>
      <c r="H5" s="7">
        <f>'[1]Apr 2017 Sch 8'!G2</f>
        <v>6050.7299999999959</v>
      </c>
      <c r="I5" s="7">
        <f>'[1]May 2017 Sch 8'!G2</f>
        <v>2311.8699999999994</v>
      </c>
      <c r="J5" s="7">
        <f>'[1]Jun 2017 Sch 8'!G2</f>
        <v>409.62999999999926</v>
      </c>
      <c r="K5" s="7">
        <f>'[1]Jul 2017 Sch 8'!G2</f>
        <v>1771.1000000000026</v>
      </c>
      <c r="L5" s="7">
        <f>'[1]Aug 2017 Sch 8'!G2</f>
        <v>28.68000000000001</v>
      </c>
      <c r="M5" s="7">
        <f>'[1]Sep 2017 Sch 8'!G2</f>
        <v>1595.1799999999989</v>
      </c>
      <c r="N5" s="8">
        <f>SUM(B5:M5)</f>
        <v>33543.880000000056</v>
      </c>
    </row>
    <row r="6" spans="1:20" x14ac:dyDescent="0.25">
      <c r="A6" s="4"/>
      <c r="B6" s="7"/>
      <c r="C6" s="7"/>
      <c r="D6" s="7"/>
      <c r="E6" s="7"/>
      <c r="F6" s="7"/>
      <c r="G6" s="7"/>
      <c r="H6" s="7"/>
      <c r="I6" s="7"/>
      <c r="J6" s="7"/>
      <c r="K6" s="7"/>
      <c r="L6" s="7"/>
      <c r="M6" s="7"/>
      <c r="N6" s="8"/>
    </row>
    <row r="7" spans="1:20" x14ac:dyDescent="0.25">
      <c r="A7" s="4" t="s">
        <v>4</v>
      </c>
      <c r="B7" s="9">
        <f>'[1]Oct 2016 Sch 9'!G2</f>
        <v>36639.199999999997</v>
      </c>
      <c r="C7" s="7">
        <f>'[1]Nov 2016 Sch 9'!G2</f>
        <v>35462.910000000003</v>
      </c>
      <c r="D7" s="7">
        <f>'[1]Dec 2016 Sch 9'!G2</f>
        <v>29485.61</v>
      </c>
      <c r="E7" s="7">
        <f>'[1]Jan 2017 Sch 9'!F2</f>
        <v>0</v>
      </c>
      <c r="F7" s="7">
        <f>'[1]Feb 2017 Sch 9'!G2</f>
        <v>26232.400000000001</v>
      </c>
      <c r="G7" s="7">
        <f>'[1]Mar 2017 Sch 9'!G2</f>
        <v>25921.1</v>
      </c>
      <c r="H7" s="7">
        <f>'[1]Apr 2017 Sch 9'!G2</f>
        <v>32003.87</v>
      </c>
      <c r="I7" s="7">
        <f>'[1]May 2017 Sch 9'!F2</f>
        <v>0</v>
      </c>
      <c r="J7" s="7">
        <f>'[1]Jun 2017 Sch 9'!G2</f>
        <v>40952.79</v>
      </c>
      <c r="K7" s="7">
        <f>'[1]Jul 2017 Sch 9'!G2</f>
        <v>44276.93</v>
      </c>
      <c r="L7" s="7">
        <f>'[1]Aug 2017 Sch 9'!G2</f>
        <v>41347.18</v>
      </c>
      <c r="M7" s="7">
        <f>'[1]Sep 2017 Sch 9'!G2</f>
        <v>40962.79</v>
      </c>
      <c r="N7" s="8">
        <f>SUM(B7:M7)</f>
        <v>353284.77999999997</v>
      </c>
    </row>
    <row r="8" spans="1:20" ht="15.75" thickBot="1" x14ac:dyDescent="0.3">
      <c r="A8" s="4"/>
      <c r="B8" s="7"/>
      <c r="C8" s="7"/>
      <c r="D8" s="7"/>
      <c r="E8" s="7"/>
      <c r="F8" s="7"/>
      <c r="G8" s="7"/>
      <c r="H8" s="7"/>
      <c r="I8" s="7"/>
      <c r="J8" s="7"/>
      <c r="K8" s="7"/>
      <c r="L8" s="7"/>
      <c r="M8" s="7"/>
      <c r="N8" s="8"/>
    </row>
    <row r="9" spans="1:20" ht="15.75" thickBot="1" x14ac:dyDescent="0.3">
      <c r="A9" s="4" t="s">
        <v>5</v>
      </c>
      <c r="B9" s="7">
        <f>SUM(B3:B7)</f>
        <v>52978.140000000021</v>
      </c>
      <c r="C9" s="7">
        <f>SUM(C3:C7)</f>
        <v>46789.740000000034</v>
      </c>
      <c r="D9" s="7">
        <f t="shared" ref="D9:M9" si="0">SUM(D3:D7)</f>
        <v>34462.869999999995</v>
      </c>
      <c r="E9" s="7">
        <f t="shared" si="0"/>
        <v>4514.079999999999</v>
      </c>
      <c r="F9" s="7">
        <f t="shared" si="0"/>
        <v>30382.43</v>
      </c>
      <c r="G9" s="7">
        <f>SUM(G3:G7)</f>
        <v>32385.890000000014</v>
      </c>
      <c r="H9" s="7">
        <f t="shared" si="0"/>
        <v>42285.62999999999</v>
      </c>
      <c r="I9" s="7">
        <f t="shared" si="0"/>
        <v>6913.32</v>
      </c>
      <c r="J9" s="7">
        <f t="shared" si="0"/>
        <v>45617.9</v>
      </c>
      <c r="K9" s="7">
        <f t="shared" si="0"/>
        <v>50300.020000000004</v>
      </c>
      <c r="L9" s="7">
        <f t="shared" si="0"/>
        <v>45629.13</v>
      </c>
      <c r="M9" s="7">
        <f t="shared" si="0"/>
        <v>46675.83</v>
      </c>
      <c r="N9" s="10">
        <f>N3+N5+N7</f>
        <v>438934.98</v>
      </c>
    </row>
    <row r="10" spans="1:20" ht="13.5" customHeight="1" thickBot="1" x14ac:dyDescent="0.3">
      <c r="A10" s="4"/>
      <c r="B10" s="7"/>
      <c r="C10" s="7"/>
      <c r="D10" s="7"/>
      <c r="E10" s="7"/>
      <c r="F10" s="7"/>
      <c r="G10" s="7"/>
      <c r="H10" s="7"/>
      <c r="I10" s="7"/>
      <c r="J10" s="7"/>
      <c r="K10" s="7"/>
      <c r="L10" s="7"/>
      <c r="M10" s="7"/>
    </row>
    <row r="11" spans="1:20" ht="15.75" thickBot="1" x14ac:dyDescent="0.3">
      <c r="A11" s="4" t="s">
        <v>6</v>
      </c>
      <c r="B11" s="11">
        <f>SUM(B9:M9)</f>
        <v>438934.9800000001</v>
      </c>
      <c r="C11" s="12"/>
      <c r="D11" s="12"/>
      <c r="E11" s="12"/>
      <c r="F11" s="12"/>
      <c r="G11" s="12"/>
      <c r="H11" s="12"/>
      <c r="I11" s="12"/>
      <c r="J11" s="12"/>
      <c r="K11" s="12"/>
      <c r="L11" s="12"/>
      <c r="M11" s="12"/>
    </row>
    <row r="12" spans="1:20" x14ac:dyDescent="0.25">
      <c r="B12" s="12"/>
      <c r="C12" s="13"/>
      <c r="D12" s="13"/>
      <c r="E12" s="13"/>
      <c r="F12" s="13"/>
      <c r="G12" s="13"/>
      <c r="H12" s="13"/>
      <c r="I12" s="13"/>
      <c r="J12" s="13"/>
      <c r="K12" s="13"/>
      <c r="L12" s="13"/>
      <c r="M12" s="13"/>
    </row>
    <row r="13" spans="1:20" x14ac:dyDescent="0.25">
      <c r="B13" s="5" t="s">
        <v>7</v>
      </c>
    </row>
    <row r="14" spans="1:20" x14ac:dyDescent="0.25">
      <c r="B14" s="5" t="s">
        <v>8</v>
      </c>
      <c r="T14" t="s">
        <v>9</v>
      </c>
    </row>
    <row r="16" spans="1:20" ht="150" x14ac:dyDescent="0.25">
      <c r="A16" s="6" t="s">
        <v>10</v>
      </c>
    </row>
  </sheetData>
  <pageMargins left="0.7" right="0.7" top="0.75" bottom="0.75" header="0.3" footer="0.3"/>
  <pageSetup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 Schedule 7,8,9</vt:lpstr>
    </vt:vector>
  </TitlesOfParts>
  <Company>City of Columbia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Kyla Morgan</dc:creator>
  <cp:lastModifiedBy>Kyla Morgan</cp:lastModifiedBy>
  <dcterms:created xsi:type="dcterms:W3CDTF">2018-03-12T12:47:17Z</dcterms:created>
  <dcterms:modified xsi:type="dcterms:W3CDTF">2018-03-16T14:47:57Z</dcterms:modified>
</cp:coreProperties>
</file>