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22980" windowHeight="9264"/>
  </bookViews>
  <sheets>
    <sheet name="BS" sheetId="1" r:id="rId1"/>
  </sheets>
  <calcPr calcId="125725"/>
</workbook>
</file>

<file path=xl/calcChain.xml><?xml version="1.0" encoding="utf-8"?>
<calcChain xmlns="http://schemas.openxmlformats.org/spreadsheetml/2006/main">
  <c r="E43" i="1"/>
  <c r="E72"/>
  <c r="E19"/>
  <c r="E52"/>
  <c r="E55"/>
  <c r="E71"/>
  <c r="E11"/>
  <c r="E16"/>
  <c r="E30"/>
  <c r="E17"/>
  <c r="E23"/>
  <c r="E28"/>
  <c r="E27"/>
  <c r="E70"/>
  <c r="E39"/>
</calcChain>
</file>

<file path=xl/sharedStrings.xml><?xml version="1.0" encoding="utf-8"?>
<sst xmlns="http://schemas.openxmlformats.org/spreadsheetml/2006/main" count="167" uniqueCount="138">
  <si>
    <t>PREPARED 02/23/</t>
  </si>
  <si>
    <t>2016, 14:22:37                            2015 TRIAL BALANCE</t>
  </si>
  <si>
    <t>PAGE     1</t>
  </si>
  <si>
    <t>PROGRAM: GM257U</t>
  </si>
  <si>
    <t>AS OF 06/30/2015</t>
  </si>
  <si>
    <t>ACCOUNTING</t>
  </si>
  <si>
    <t>PERIOD 13/2015</t>
  </si>
  <si>
    <t>CITY OF AMES</t>
  </si>
  <si>
    <t>---------------</t>
  </si>
  <si>
    <t>----------------------------------------------------------------------------------</t>
  </si>
  <si>
    <t>--------------------</t>
  </si>
  <si>
    <t>FUND 530 ELECTR</t>
  </si>
  <si>
    <t>IC</t>
  </si>
  <si>
    <t>ACCOUNT</t>
  </si>
  <si>
    <t>DEBIT</t>
  </si>
  <si>
    <t>CREDIT</t>
  </si>
  <si>
    <t>DESCRIPTION</t>
  </si>
  <si>
    <t>BALANCE</t>
  </si>
  <si>
    <t>101 20 00</t>
  </si>
  <si>
    <t>CASH / 1ST NATIONAL GENL POOLED</t>
  </si>
  <si>
    <t>101 90 03</t>
  </si>
  <si>
    <t>CHANGE FUNDS / UTILITY CUSTOMER SERVICE</t>
  </si>
  <si>
    <t>104 00 00</t>
  </si>
  <si>
    <t>CURRENT ASSETS / INTEREST RECEIVABLE</t>
  </si>
  <si>
    <t>104 30 00</t>
  </si>
  <si>
    <t>INTEREST RECEIVABLE / PURCHASED INTEREST</t>
  </si>
  <si>
    <t>115 00 00</t>
  </si>
  <si>
    <t>ACCOUNTS RECEIVABLE / ACCOUNTS RECEIVABLE</t>
  </si>
  <si>
    <t>115 90 00</t>
  </si>
  <si>
    <t>ACCOUNTS RECEIVABLE / ACCRUED ACCOUNTS RECEIVBL</t>
  </si>
  <si>
    <t>116 00 00</t>
  </si>
  <si>
    <t>ACCOUNTS RECEIVABLE / UTILITY ACCTS RECVL</t>
  </si>
  <si>
    <t>116 10 00</t>
  </si>
  <si>
    <t>UTILITY ACCTS RECVL / ALLOW FOR UNCOLLECTIBLE</t>
  </si>
  <si>
    <t>116 90 00</t>
  </si>
  <si>
    <t>UTILITY ACCTS RECVL / ACCRUED UTILITY ACCTS REC</t>
  </si>
  <si>
    <t>126 00 00</t>
  </si>
  <si>
    <t>RECEIVABLES / INTERGOVERNMENTAL RECVLS</t>
  </si>
  <si>
    <t>130 00 00</t>
  </si>
  <si>
    <t>INTERFUND RECEIVABLES / DUE FROM OTHER FUNDS</t>
  </si>
  <si>
    <t>132 00 00</t>
  </si>
  <si>
    <t>INTERFUND RECEIVABLES / INTRA FUND RECEIVABLES</t>
  </si>
  <si>
    <t>141 10 01</t>
  </si>
  <si>
    <t>MATERIALS &amp; SUPPLIES / ELEC DISTRIBUTION</t>
  </si>
  <si>
    <t>141 20 00</t>
  </si>
  <si>
    <t>INVENTORIES / COAL</t>
  </si>
  <si>
    <t>141 50 00</t>
  </si>
  <si>
    <t>INVENTORIES / FUEL INVENTORY</t>
  </si>
  <si>
    <t>141 90 01</t>
  </si>
  <si>
    <t>NON CATALOGED INVENTORY / DISTRIBUTION</t>
  </si>
  <si>
    <t>141 90 02</t>
  </si>
  <si>
    <t>NON CATALOGED INVENTORY / METER</t>
  </si>
  <si>
    <t>141 90 04</t>
  </si>
  <si>
    <t>NON CATALOGED INVENTORY / PRODUCTION</t>
  </si>
  <si>
    <t>141 90 05</t>
  </si>
  <si>
    <t>NON CATALOGED INVENTORY / RENEWABLE ENERGY CREDITS</t>
  </si>
  <si>
    <t>143 00 00</t>
  </si>
  <si>
    <t>INVENTORIES / PREPAID ITEMS</t>
  </si>
  <si>
    <t>151 00 00</t>
  </si>
  <si>
    <t>INVESTMENTS - NONCURRENT / INVESTMENTS - NONCURRENT</t>
  </si>
  <si>
    <t>151 40 00</t>
  </si>
  <si>
    <t>INVESTMENTS - NONCURRENT / FAIR MARKET VALUE ADJST</t>
  </si>
  <si>
    <t>153 40 00</t>
  </si>
  <si>
    <t>POOLED INVESTMENTS / FMV ADJUSTMENT</t>
  </si>
  <si>
    <t>161 00 00</t>
  </si>
  <si>
    <t>PROP, PLANT &amp; EQUIP / LAND</t>
  </si>
  <si>
    <t>162 00 00</t>
  </si>
  <si>
    <t>PROP, PLANT &amp; EQUIP / BUILDINGS</t>
  </si>
  <si>
    <t>162 10 00</t>
  </si>
  <si>
    <t>BUILDINGS / ACCUM DEPT - BUILDINGS</t>
  </si>
  <si>
    <t>163 00 00</t>
  </si>
  <si>
    <t>PROP, PLANT &amp; EQUIP / IMPROVEMENTS O/T BUILDING</t>
  </si>
  <si>
    <t>163 10 00</t>
  </si>
  <si>
    <t>IMPROVEMENTS O/T BUILDING / ACCUM DEPR - IMPROVEMENTS</t>
  </si>
  <si>
    <t>164 00 00</t>
  </si>
  <si>
    <t>PROP, PLANT &amp; EQUIP / MACHINERY &amp; EQUIPMENT</t>
  </si>
  <si>
    <t>164 10 00</t>
  </si>
  <si>
    <t>MACHINERY &amp; EQUIPMENT / ACCUM DEPR - MACH &amp; EQUIP</t>
  </si>
  <si>
    <t>165 00 00</t>
  </si>
  <si>
    <t>PROP, PLANT &amp; EQUIP / CONSTRUCTION IN PROGRESS</t>
  </si>
  <si>
    <t>190 10 00</t>
  </si>
  <si>
    <t>DEFERRED OUTFLOWS / CHANGE IN ASSUMPTIONS</t>
  </si>
  <si>
    <t>190 20 00</t>
  </si>
  <si>
    <t>DEFERRED OUTFLOWS / CHANGE IN PROPORTION</t>
  </si>
  <si>
    <t>190 40 00</t>
  </si>
  <si>
    <t>DEFERRED OUTFLOWS / CY PENSION CONTRIBUTION</t>
  </si>
  <si>
    <t>190 50 00</t>
  </si>
  <si>
    <t>DEFERRED OUTFLOWS / DIFF IN EXP &amp; ACTUAL EXP</t>
  </si>
  <si>
    <t>202 00 00</t>
  </si>
  <si>
    <t>PAYABLES / ACCOUNTS PAYABLE</t>
  </si>
  <si>
    <t>202 90 00</t>
  </si>
  <si>
    <t>ACCOUNTS PAYABLE / ACCRUED ACCOUNTS PAYABLE</t>
  </si>
  <si>
    <t>206 00 00</t>
  </si>
  <si>
    <t>PAYABLES / RETAINAGE PAYABLE</t>
  </si>
  <si>
    <t>207 00 00</t>
  </si>
  <si>
    <t>PAYABLES / INTERGOVERNMENTAL PAYABLE</t>
  </si>
  <si>
    <t>207 61 00</t>
  </si>
  <si>
    <t>INTERGOVERNMENTAL PAYABLE / 6% SALES TAX PAYABLE</t>
  </si>
  <si>
    <t>207 62 00</t>
  </si>
  <si>
    <t>INTERGOVERNMENTAL PAYABLE / 1% LOCAL OPTION PAYABLE</t>
  </si>
  <si>
    <t>207 63 00</t>
  </si>
  <si>
    <t>INTERGOVERNMENTAL PAYABLE / USE TAX PAYABLE</t>
  </si>
  <si>
    <t>208 00 00</t>
  </si>
  <si>
    <t>PAYABLES / DUE TO OTHER FUNDS</t>
  </si>
  <si>
    <t>214 10 00</t>
  </si>
  <si>
    <t>ACCRUED INTEREST PAYABLE / ACCRUED INT PYBL DEPOSITS</t>
  </si>
  <si>
    <t>216 00 00</t>
  </si>
  <si>
    <t>OTHER PAYABLES / WAGES PAYABLE</t>
  </si>
  <si>
    <t>216 10 00</t>
  </si>
  <si>
    <t>WAGES PAYABLE / ACCRUED EMPLEE BENE PAYBL</t>
  </si>
  <si>
    <t>229 00 00</t>
  </si>
  <si>
    <t>CURRENT LIABILITIES / CUSTOMER DEPOSITS</t>
  </si>
  <si>
    <t>239 00 00</t>
  </si>
  <si>
    <t>NONCURRENT PAYABLES / NONCURRENT PAYABLES</t>
  </si>
  <si>
    <t>239 50 00</t>
  </si>
  <si>
    <t>NONCURRENT PAYABLES / OTHER POSTEMPLOYMENT BENE</t>
  </si>
  <si>
    <t>239 60 00</t>
  </si>
  <si>
    <t>NONCURRENT PAYABLES / NET PENSION LIABILITY</t>
  </si>
  <si>
    <t>272 00 00</t>
  </si>
  <si>
    <t>RETAINED EARNINGS / RETAINED EARN UNRESERVED</t>
  </si>
  <si>
    <t>273 00 00</t>
  </si>
  <si>
    <t>RETAINED EARNINGS / REVENUE SUMMARY</t>
  </si>
  <si>
    <t>274 00 00</t>
  </si>
  <si>
    <t>RETAINED EARNINGS / EXPENDITURE SUMMARY</t>
  </si>
  <si>
    <t>280 20 00</t>
  </si>
  <si>
    <t>DEFERRED INFLOWS / DIFF PROJ &amp; ACTUAL INV</t>
  </si>
  <si>
    <t>-</t>
  </si>
  <si>
    <t>---------------    -</t>
  </si>
  <si>
    <t>FUND TOTALS</t>
  </si>
  <si>
    <t>FUND IS IN BALANCE</t>
  </si>
  <si>
    <t>FUND 538 UTILIT</t>
  </si>
  <si>
    <t>Y SUSPENSE</t>
  </si>
  <si>
    <t>211 00 00</t>
  </si>
  <si>
    <t>OTHER PAYABLES / INTRA FUND PAYABLES</t>
  </si>
  <si>
    <t>fund 538</t>
  </si>
  <si>
    <t>fund 530</t>
  </si>
  <si>
    <t>line 34</t>
  </si>
  <si>
    <t>line 50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</si>
</sst>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8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43" fontId="0" fillId="0" borderId="0" xfId="1" applyFont="1"/>
    <xf numFmtId="0" fontId="0" fillId="33" borderId="0" xfId="0" applyFill="1"/>
    <xf numFmtId="43" fontId="0" fillId="33" borderId="0" xfId="1" applyFont="1" applyFill="1"/>
    <xf numFmtId="0" fontId="0" fillId="34" borderId="0" xfId="0" applyFill="1"/>
    <xf numFmtId="43" fontId="0" fillId="34" borderId="0" xfId="1" applyFont="1" applyFill="1"/>
    <xf numFmtId="0" fontId="0" fillId="35" borderId="0" xfId="0" applyFill="1"/>
    <xf numFmtId="43" fontId="0" fillId="35" borderId="0" xfId="1" applyFont="1" applyFill="1"/>
    <xf numFmtId="0" fontId="0" fillId="0" borderId="0" xfId="0" applyFill="1"/>
    <xf numFmtId="43" fontId="0" fillId="0" borderId="0" xfId="1" applyFont="1" applyFill="1"/>
    <xf numFmtId="0" fontId="0" fillId="36" borderId="0" xfId="0" applyFill="1"/>
    <xf numFmtId="43" fontId="0" fillId="36" borderId="0" xfId="1" applyFont="1" applyFill="1"/>
    <xf numFmtId="0" fontId="0" fillId="37" borderId="0" xfId="0" applyFill="1"/>
    <xf numFmtId="43" fontId="0" fillId="37" borderId="0" xfId="1" applyFont="1" applyFill="1"/>
    <xf numFmtId="0" fontId="0" fillId="38" borderId="0" xfId="0" applyFill="1"/>
    <xf numFmtId="43" fontId="0" fillId="38" borderId="0" xfId="1" applyFont="1" applyFill="1"/>
    <xf numFmtId="0" fontId="0" fillId="39" borderId="0" xfId="0" applyFill="1"/>
    <xf numFmtId="43" fontId="0" fillId="39" borderId="0" xfId="1" applyFont="1" applyFill="1"/>
    <xf numFmtId="0" fontId="0" fillId="40" borderId="0" xfId="0" applyFill="1"/>
    <xf numFmtId="43" fontId="0" fillId="40" borderId="0" xfId="1" applyFont="1" applyFill="1"/>
    <xf numFmtId="0" fontId="0" fillId="41" borderId="0" xfId="0" applyFill="1"/>
    <xf numFmtId="43" fontId="0" fillId="41" borderId="0" xfId="1" applyFont="1" applyFill="1"/>
    <xf numFmtId="0" fontId="0" fillId="42" borderId="0" xfId="0" applyFill="1"/>
    <xf numFmtId="43" fontId="0" fillId="42" borderId="0" xfId="1" applyFont="1" applyFill="1"/>
    <xf numFmtId="0" fontId="0" fillId="43" borderId="0" xfId="0" applyFill="1"/>
    <xf numFmtId="43" fontId="0" fillId="43" borderId="0" xfId="1" applyFont="1" applyFill="1"/>
    <xf numFmtId="0" fontId="0" fillId="44" borderId="0" xfId="0" applyFill="1"/>
    <xf numFmtId="43" fontId="0" fillId="44" borderId="0" xfId="1" applyFont="1" applyFill="1"/>
    <xf numFmtId="0" fontId="0" fillId="45" borderId="0" xfId="0" applyFill="1"/>
    <xf numFmtId="43" fontId="0" fillId="45" borderId="0" xfId="1" applyFont="1" applyFill="1"/>
    <xf numFmtId="0" fontId="0" fillId="46" borderId="0" xfId="0" applyFill="1"/>
    <xf numFmtId="43" fontId="0" fillId="46" borderId="0" xfId="1" applyFont="1" applyFill="1"/>
    <xf numFmtId="0" fontId="0" fillId="47" borderId="0" xfId="0" applyFill="1"/>
    <xf numFmtId="43" fontId="0" fillId="47" borderId="0" xfId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topLeftCell="A40" workbookViewId="0">
      <selection activeCell="B48" sqref="B48"/>
    </sheetView>
  </sheetViews>
  <sheetFormatPr defaultRowHeight="13.8"/>
  <cols>
    <col min="1" max="1" width="19.77734375" bestFit="1" customWidth="1"/>
    <col min="2" max="2" width="64.77734375" bestFit="1" customWidth="1"/>
    <col min="3" max="3" width="15.109375" style="1" bestFit="1" customWidth="1"/>
    <col min="4" max="4" width="15.6640625" style="1" bestFit="1" customWidth="1"/>
    <col min="5" max="5" width="14.109375" style="1" bestFit="1" customWidth="1"/>
  </cols>
  <sheetData>
    <row r="1" spans="1:5">
      <c r="A1" t="s">
        <v>0</v>
      </c>
      <c r="B1" t="s">
        <v>1</v>
      </c>
      <c r="D1" s="1" t="s">
        <v>2</v>
      </c>
    </row>
    <row r="2" spans="1:5">
      <c r="A2" t="s">
        <v>3</v>
      </c>
      <c r="B2" t="s">
        <v>4</v>
      </c>
      <c r="C2" s="1" t="s">
        <v>5</v>
      </c>
      <c r="D2" s="1" t="s">
        <v>6</v>
      </c>
    </row>
    <row r="3" spans="1:5">
      <c r="A3" t="s">
        <v>7</v>
      </c>
    </row>
    <row r="4" spans="1:5">
      <c r="A4" t="s">
        <v>8</v>
      </c>
      <c r="B4" t="s">
        <v>9</v>
      </c>
      <c r="C4" s="1" t="s">
        <v>10</v>
      </c>
      <c r="D4" s="1" t="s">
        <v>8</v>
      </c>
    </row>
    <row r="5" spans="1:5">
      <c r="A5" t="s">
        <v>11</v>
      </c>
      <c r="B5" t="s">
        <v>12</v>
      </c>
    </row>
    <row r="6" spans="1:5">
      <c r="B6" t="s">
        <v>13</v>
      </c>
      <c r="C6" s="1" t="s">
        <v>14</v>
      </c>
      <c r="D6" s="1" t="s">
        <v>15</v>
      </c>
    </row>
    <row r="7" spans="1:5">
      <c r="A7" t="s">
        <v>13</v>
      </c>
      <c r="B7" t="s">
        <v>16</v>
      </c>
      <c r="C7" s="1" t="s">
        <v>17</v>
      </c>
      <c r="D7" s="1" t="s">
        <v>17</v>
      </c>
    </row>
    <row r="8" spans="1:5">
      <c r="A8" t="s">
        <v>8</v>
      </c>
      <c r="B8" t="s">
        <v>9</v>
      </c>
      <c r="C8" s="1" t="s">
        <v>10</v>
      </c>
      <c r="D8" s="1" t="s">
        <v>8</v>
      </c>
    </row>
    <row r="9" spans="1:5">
      <c r="A9" s="10" t="s">
        <v>18</v>
      </c>
      <c r="B9" s="10" t="s">
        <v>19</v>
      </c>
      <c r="C9" s="11">
        <v>7506902.0899999999</v>
      </c>
      <c r="D9" s="11"/>
    </row>
    <row r="10" spans="1:5">
      <c r="A10" s="10" t="s">
        <v>20</v>
      </c>
      <c r="B10" s="10" t="s">
        <v>21</v>
      </c>
      <c r="C10" s="11">
        <v>575</v>
      </c>
      <c r="D10" s="11"/>
    </row>
    <row r="11" spans="1:5">
      <c r="A11" s="20" t="s">
        <v>22</v>
      </c>
      <c r="B11" s="20" t="s">
        <v>23</v>
      </c>
      <c r="C11" s="21">
        <v>41970.04</v>
      </c>
      <c r="D11" s="21"/>
      <c r="E11" s="21">
        <f>C11</f>
        <v>41970.04</v>
      </c>
    </row>
    <row r="12" spans="1:5">
      <c r="A12" s="4" t="s">
        <v>24</v>
      </c>
      <c r="B12" s="4" t="s">
        <v>25</v>
      </c>
      <c r="C12" s="5">
        <v>64.17</v>
      </c>
      <c r="D12" s="5"/>
    </row>
    <row r="13" spans="1:5">
      <c r="A13" s="22" t="s">
        <v>26</v>
      </c>
      <c r="B13" s="22" t="s">
        <v>27</v>
      </c>
      <c r="C13" s="23">
        <v>63071.48</v>
      </c>
      <c r="D13" s="23"/>
    </row>
    <row r="14" spans="1:5">
      <c r="A14" s="22" t="s">
        <v>28</v>
      </c>
      <c r="B14" s="22" t="s">
        <v>29</v>
      </c>
      <c r="C14" s="23">
        <v>291184</v>
      </c>
      <c r="D14" s="23"/>
    </row>
    <row r="15" spans="1:5">
      <c r="A15" s="12" t="s">
        <v>30</v>
      </c>
      <c r="B15" s="12" t="s">
        <v>31</v>
      </c>
      <c r="C15" s="13">
        <v>2791371.35</v>
      </c>
      <c r="D15" s="13"/>
    </row>
    <row r="16" spans="1:5">
      <c r="A16" s="6" t="s">
        <v>32</v>
      </c>
      <c r="B16" s="6" t="s">
        <v>33</v>
      </c>
      <c r="C16" s="7"/>
      <c r="D16" s="7">
        <v>17000</v>
      </c>
      <c r="E16" s="7">
        <f>D16</f>
        <v>17000</v>
      </c>
    </row>
    <row r="17" spans="1:5">
      <c r="A17" s="12" t="s">
        <v>34</v>
      </c>
      <c r="B17" s="12" t="s">
        <v>35</v>
      </c>
      <c r="C17" s="13">
        <v>3528868.19</v>
      </c>
      <c r="D17" s="13"/>
      <c r="E17" s="13">
        <f>C15+C17</f>
        <v>6320239.54</v>
      </c>
    </row>
    <row r="18" spans="1:5">
      <c r="A18" s="22" t="s">
        <v>36</v>
      </c>
      <c r="B18" s="22" t="s">
        <v>37</v>
      </c>
      <c r="C18" s="23">
        <v>371594.25</v>
      </c>
      <c r="D18" s="23"/>
    </row>
    <row r="19" spans="1:5">
      <c r="A19" s="22" t="s">
        <v>38</v>
      </c>
      <c r="B19" s="22" t="s">
        <v>39</v>
      </c>
      <c r="C19" s="23">
        <v>147404.59</v>
      </c>
      <c r="D19" s="23"/>
      <c r="E19" s="23">
        <f>C13+C14+C18+C19</f>
        <v>873254.32</v>
      </c>
    </row>
    <row r="20" spans="1:5">
      <c r="A20" s="8" t="s">
        <v>40</v>
      </c>
      <c r="B20" s="8" t="s">
        <v>41</v>
      </c>
      <c r="C20" s="9">
        <v>219270.53</v>
      </c>
      <c r="D20" s="9"/>
      <c r="E20" s="1" t="s">
        <v>134</v>
      </c>
    </row>
    <row r="21" spans="1:5">
      <c r="A21" s="16" t="s">
        <v>42</v>
      </c>
      <c r="B21" s="16" t="s">
        <v>43</v>
      </c>
      <c r="C21" s="17">
        <v>1650657.32</v>
      </c>
      <c r="D21" s="17"/>
    </row>
    <row r="22" spans="1:5">
      <c r="A22" s="18" t="s">
        <v>44</v>
      </c>
      <c r="B22" s="18" t="s">
        <v>45</v>
      </c>
      <c r="C22" s="19">
        <v>2308300.9500000002</v>
      </c>
      <c r="D22" s="19"/>
    </row>
    <row r="23" spans="1:5">
      <c r="A23" s="18" t="s">
        <v>46</v>
      </c>
      <c r="B23" s="18" t="s">
        <v>47</v>
      </c>
      <c r="C23" s="19">
        <v>616421.42000000004</v>
      </c>
      <c r="D23" s="19"/>
      <c r="E23" s="19">
        <f>C22+C23</f>
        <v>2924722.37</v>
      </c>
    </row>
    <row r="24" spans="1:5">
      <c r="A24" s="16" t="s">
        <v>48</v>
      </c>
      <c r="B24" s="16" t="s">
        <v>49</v>
      </c>
      <c r="C24" s="17">
        <v>7867.78</v>
      </c>
      <c r="D24" s="17"/>
    </row>
    <row r="25" spans="1:5">
      <c r="A25" s="16" t="s">
        <v>50</v>
      </c>
      <c r="B25" s="16" t="s">
        <v>51</v>
      </c>
      <c r="C25" s="17">
        <v>40282.53</v>
      </c>
      <c r="D25" s="17"/>
    </row>
    <row r="26" spans="1:5">
      <c r="A26" s="16" t="s">
        <v>52</v>
      </c>
      <c r="B26" s="16" t="s">
        <v>53</v>
      </c>
      <c r="C26" s="17">
        <v>474684.81</v>
      </c>
      <c r="D26" s="17"/>
    </row>
    <row r="27" spans="1:5">
      <c r="A27" s="16" t="s">
        <v>54</v>
      </c>
      <c r="B27" s="16" t="s">
        <v>55</v>
      </c>
      <c r="C27" s="17">
        <v>9898</v>
      </c>
      <c r="D27" s="17"/>
      <c r="E27" s="17">
        <f>SUM(C24:C27)+C21</f>
        <v>2183390.44</v>
      </c>
    </row>
    <row r="28" spans="1:5">
      <c r="A28" s="14" t="s">
        <v>56</v>
      </c>
      <c r="B28" s="14" t="s">
        <v>57</v>
      </c>
      <c r="C28" s="15">
        <v>4370.38</v>
      </c>
      <c r="D28" s="15"/>
      <c r="E28" s="15">
        <f>C28</f>
        <v>4370.38</v>
      </c>
    </row>
    <row r="29" spans="1:5">
      <c r="A29" s="4" t="s">
        <v>58</v>
      </c>
      <c r="B29" s="4" t="s">
        <v>59</v>
      </c>
      <c r="C29" s="5">
        <v>30414859.98</v>
      </c>
      <c r="D29" s="5"/>
    </row>
    <row r="30" spans="1:5">
      <c r="A30" s="4" t="s">
        <v>60</v>
      </c>
      <c r="B30" s="4" t="s">
        <v>61</v>
      </c>
      <c r="C30" s="5"/>
      <c r="D30" s="5">
        <v>20190.830000000002</v>
      </c>
      <c r="E30" s="5">
        <f>C29-D30+C12</f>
        <v>30394733.320000004</v>
      </c>
    </row>
    <row r="31" spans="1:5">
      <c r="A31" s="10" t="s">
        <v>62</v>
      </c>
      <c r="B31" s="10" t="s">
        <v>63</v>
      </c>
      <c r="C31" s="11"/>
      <c r="D31" s="11">
        <v>33388.94</v>
      </c>
    </row>
    <row r="32" spans="1:5">
      <c r="A32" s="2" t="s">
        <v>64</v>
      </c>
      <c r="B32" s="2" t="s">
        <v>65</v>
      </c>
      <c r="C32" s="3">
        <v>1868904.66</v>
      </c>
      <c r="D32" s="3"/>
    </row>
    <row r="33" spans="1:5">
      <c r="A33" s="2" t="s">
        <v>66</v>
      </c>
      <c r="B33" s="2" t="s">
        <v>67</v>
      </c>
      <c r="C33" s="3">
        <v>97696019.519999996</v>
      </c>
      <c r="D33" s="3"/>
    </row>
    <row r="34" spans="1:5">
      <c r="A34" s="2" t="s">
        <v>68</v>
      </c>
      <c r="B34" s="2" t="s">
        <v>69</v>
      </c>
      <c r="C34" s="3"/>
      <c r="D34" s="3">
        <v>86081445.25</v>
      </c>
    </row>
    <row r="35" spans="1:5">
      <c r="A35" s="2" t="s">
        <v>70</v>
      </c>
      <c r="B35" s="2" t="s">
        <v>71</v>
      </c>
      <c r="C35" s="3">
        <v>81006756.780000001</v>
      </c>
      <c r="D35" s="3"/>
    </row>
    <row r="36" spans="1:5">
      <c r="A36" s="2" t="s">
        <v>72</v>
      </c>
      <c r="B36" s="2" t="s">
        <v>73</v>
      </c>
      <c r="C36" s="3"/>
      <c r="D36" s="3">
        <v>27011445.079999998</v>
      </c>
    </row>
    <row r="37" spans="1:5">
      <c r="A37" s="2" t="s">
        <v>74</v>
      </c>
      <c r="B37" s="2" t="s">
        <v>75</v>
      </c>
      <c r="C37" s="3">
        <v>2507220</v>
      </c>
      <c r="D37" s="3"/>
    </row>
    <row r="38" spans="1:5">
      <c r="A38" s="2" t="s">
        <v>76</v>
      </c>
      <c r="B38" s="2" t="s">
        <v>77</v>
      </c>
      <c r="C38" s="3"/>
      <c r="D38" s="3">
        <v>1512917.25</v>
      </c>
    </row>
    <row r="39" spans="1:5">
      <c r="A39" s="2" t="s">
        <v>78</v>
      </c>
      <c r="B39" s="2" t="s">
        <v>79</v>
      </c>
      <c r="C39" s="3">
        <v>9096320.4100000001</v>
      </c>
      <c r="D39" s="3"/>
      <c r="E39" s="3">
        <f>SUM(C32:C39)-SUM(D32:D39)</f>
        <v>77569413.789999977</v>
      </c>
    </row>
    <row r="40" spans="1:5">
      <c r="A40" s="32" t="s">
        <v>80</v>
      </c>
      <c r="B40" s="32" t="s">
        <v>81</v>
      </c>
      <c r="C40" s="33">
        <v>64384</v>
      </c>
      <c r="D40" s="33"/>
    </row>
    <row r="41" spans="1:5">
      <c r="A41" s="32" t="s">
        <v>82</v>
      </c>
      <c r="B41" s="32" t="s">
        <v>83</v>
      </c>
      <c r="C41" s="33">
        <v>39432</v>
      </c>
      <c r="D41" s="33"/>
    </row>
    <row r="42" spans="1:5">
      <c r="A42" s="32" t="s">
        <v>84</v>
      </c>
      <c r="B42" s="32" t="s">
        <v>85</v>
      </c>
      <c r="C42" s="33">
        <v>227061</v>
      </c>
      <c r="D42" s="33"/>
    </row>
    <row r="43" spans="1:5">
      <c r="A43" s="32" t="s">
        <v>86</v>
      </c>
      <c r="B43" s="32" t="s">
        <v>87</v>
      </c>
      <c r="C43" s="33">
        <v>15855</v>
      </c>
      <c r="D43" s="33"/>
      <c r="E43" s="33">
        <f>SUM(C40:C43)</f>
        <v>346732</v>
      </c>
    </row>
    <row r="44" spans="1:5">
      <c r="A44" s="24" t="s">
        <v>88</v>
      </c>
      <c r="B44" s="24" t="s">
        <v>89</v>
      </c>
      <c r="C44" s="25"/>
      <c r="D44" s="25">
        <v>2445970.17</v>
      </c>
    </row>
    <row r="45" spans="1:5">
      <c r="A45" s="24" t="s">
        <v>90</v>
      </c>
      <c r="B45" s="24" t="s">
        <v>91</v>
      </c>
      <c r="C45" s="25"/>
      <c r="D45" s="25">
        <v>768406.75</v>
      </c>
    </row>
    <row r="46" spans="1:5">
      <c r="A46" s="24" t="s">
        <v>92</v>
      </c>
      <c r="B46" s="24" t="s">
        <v>93</v>
      </c>
      <c r="C46" s="25"/>
      <c r="D46" s="25">
        <v>142456.92000000001</v>
      </c>
    </row>
    <row r="47" spans="1:5">
      <c r="A47" s="24" t="s">
        <v>94</v>
      </c>
      <c r="B47" s="24" t="s">
        <v>95</v>
      </c>
      <c r="C47" s="25"/>
      <c r="D47" s="25">
        <v>298849.78000000003</v>
      </c>
    </row>
    <row r="48" spans="1:5">
      <c r="A48" s="24" t="s">
        <v>96</v>
      </c>
      <c r="B48" s="24" t="s">
        <v>97</v>
      </c>
      <c r="C48" s="25"/>
      <c r="D48" s="25">
        <v>58536.9</v>
      </c>
    </row>
    <row r="49" spans="1:5">
      <c r="A49" s="24" t="s">
        <v>98</v>
      </c>
      <c r="B49" s="24" t="s">
        <v>99</v>
      </c>
      <c r="C49" s="25"/>
      <c r="D49" s="25">
        <v>24055.68</v>
      </c>
    </row>
    <row r="50" spans="1:5">
      <c r="A50" s="24" t="s">
        <v>100</v>
      </c>
      <c r="B50" s="24" t="s">
        <v>101</v>
      </c>
      <c r="C50" s="25"/>
      <c r="D50" s="25">
        <v>51932.74</v>
      </c>
    </row>
    <row r="51" spans="1:5">
      <c r="A51" s="30" t="s">
        <v>102</v>
      </c>
      <c r="B51" s="30" t="s">
        <v>103</v>
      </c>
      <c r="C51" s="31"/>
      <c r="D51" s="31">
        <v>273149.90999999997</v>
      </c>
    </row>
    <row r="52" spans="1:5">
      <c r="A52" s="28" t="s">
        <v>104</v>
      </c>
      <c r="B52" s="28" t="s">
        <v>105</v>
      </c>
      <c r="C52" s="29"/>
      <c r="D52" s="29">
        <v>19867.66</v>
      </c>
      <c r="E52" s="29">
        <f>D52</f>
        <v>19867.66</v>
      </c>
    </row>
    <row r="53" spans="1:5">
      <c r="A53" s="30" t="s">
        <v>106</v>
      </c>
      <c r="B53" s="30" t="s">
        <v>107</v>
      </c>
      <c r="C53" s="31"/>
      <c r="D53" s="31">
        <v>142604.46</v>
      </c>
    </row>
    <row r="54" spans="1:5">
      <c r="A54" s="30" t="s">
        <v>108</v>
      </c>
      <c r="B54" s="30" t="s">
        <v>109</v>
      </c>
      <c r="C54" s="31"/>
      <c r="D54" s="31">
        <v>34385.040000000001</v>
      </c>
    </row>
    <row r="55" spans="1:5">
      <c r="A55" s="26" t="s">
        <v>110</v>
      </c>
      <c r="B55" s="26" t="s">
        <v>111</v>
      </c>
      <c r="C55" s="27"/>
      <c r="D55" s="27">
        <v>851098.5</v>
      </c>
      <c r="E55" s="27">
        <f>D55</f>
        <v>851098.5</v>
      </c>
    </row>
    <row r="56" spans="1:5">
      <c r="A56" s="30" t="s">
        <v>112</v>
      </c>
      <c r="B56" s="30" t="s">
        <v>113</v>
      </c>
      <c r="C56" s="31"/>
      <c r="D56" s="31">
        <v>573021.93000000005</v>
      </c>
    </row>
    <row r="57" spans="1:5">
      <c r="A57" s="30" t="s">
        <v>114</v>
      </c>
      <c r="B57" s="30" t="s">
        <v>115</v>
      </c>
      <c r="C57" s="31"/>
      <c r="D57" s="31">
        <v>262635</v>
      </c>
    </row>
    <row r="58" spans="1:5">
      <c r="A58" t="s">
        <v>116</v>
      </c>
      <c r="B58" t="s">
        <v>117</v>
      </c>
      <c r="D58" s="1">
        <v>1458891</v>
      </c>
      <c r="E58" s="1" t="s">
        <v>136</v>
      </c>
    </row>
    <row r="59" spans="1:5">
      <c r="A59" t="s">
        <v>118</v>
      </c>
      <c r="B59" t="s">
        <v>119</v>
      </c>
      <c r="D59" s="1">
        <v>122967715.36</v>
      </c>
    </row>
    <row r="60" spans="1:5">
      <c r="A60" t="s">
        <v>120</v>
      </c>
      <c r="B60" t="s">
        <v>121</v>
      </c>
      <c r="D60" s="1">
        <v>57022988.210000001</v>
      </c>
    </row>
    <row r="61" spans="1:5">
      <c r="A61" t="s">
        <v>122</v>
      </c>
      <c r="B61" t="s">
        <v>123</v>
      </c>
      <c r="C61" s="1">
        <v>59617760.130000003</v>
      </c>
    </row>
    <row r="62" spans="1:5">
      <c r="A62" t="s">
        <v>124</v>
      </c>
      <c r="B62" t="s">
        <v>125</v>
      </c>
      <c r="D62" s="1">
        <v>556379</v>
      </c>
      <c r="E62" s="1" t="s">
        <v>137</v>
      </c>
    </row>
    <row r="63" spans="1:5">
      <c r="B63" t="s">
        <v>126</v>
      </c>
      <c r="C63" s="1" t="s">
        <v>127</v>
      </c>
      <c r="D63" s="1" t="s">
        <v>8</v>
      </c>
    </row>
    <row r="64" spans="1:5">
      <c r="B64" t="s">
        <v>128</v>
      </c>
      <c r="C64" s="1">
        <v>302629332.36000001</v>
      </c>
      <c r="D64" s="1">
        <v>302629332.36000001</v>
      </c>
    </row>
    <row r="66" spans="1:5">
      <c r="A66" t="s">
        <v>130</v>
      </c>
      <c r="B66" t="s">
        <v>131</v>
      </c>
    </row>
    <row r="67" spans="1:5">
      <c r="B67" t="s">
        <v>13</v>
      </c>
      <c r="C67" s="1" t="s">
        <v>14</v>
      </c>
      <c r="D67" s="1" t="s">
        <v>15</v>
      </c>
    </row>
    <row r="68" spans="1:5">
      <c r="A68" t="s">
        <v>13</v>
      </c>
      <c r="B68" t="s">
        <v>16</v>
      </c>
      <c r="C68" s="1" t="s">
        <v>17</v>
      </c>
      <c r="D68" s="1" t="s">
        <v>17</v>
      </c>
    </row>
    <row r="69" spans="1:5">
      <c r="A69" t="s">
        <v>8</v>
      </c>
      <c r="B69" t="s">
        <v>9</v>
      </c>
      <c r="C69" s="1" t="s">
        <v>10</v>
      </c>
      <c r="D69" s="1" t="s">
        <v>8</v>
      </c>
    </row>
    <row r="70" spans="1:5">
      <c r="A70" s="10" t="s">
        <v>18</v>
      </c>
      <c r="B70" s="10" t="s">
        <v>19</v>
      </c>
      <c r="C70" s="11">
        <v>293670.46000000002</v>
      </c>
      <c r="D70" s="11"/>
      <c r="E70" s="11">
        <f>C70+C9+C10-D31</f>
        <v>7767758.6099999994</v>
      </c>
    </row>
    <row r="71" spans="1:5">
      <c r="A71" s="24" t="s">
        <v>88</v>
      </c>
      <c r="B71" s="24" t="s">
        <v>89</v>
      </c>
      <c r="C71" s="25"/>
      <c r="D71" s="25">
        <v>752.91</v>
      </c>
      <c r="E71" s="25">
        <f>D71+SUM(D44:D50)</f>
        <v>3790961.8500000006</v>
      </c>
    </row>
    <row r="72" spans="1:5">
      <c r="A72" s="30" t="s">
        <v>102</v>
      </c>
      <c r="B72" s="30" t="s">
        <v>103</v>
      </c>
      <c r="C72" s="31"/>
      <c r="D72" s="31">
        <v>73647.02</v>
      </c>
      <c r="E72" s="31">
        <f>D51+D53+D54+D56+D57+D72</f>
        <v>1359443.36</v>
      </c>
    </row>
    <row r="73" spans="1:5">
      <c r="A73" t="s">
        <v>132</v>
      </c>
      <c r="B73" t="s">
        <v>133</v>
      </c>
      <c r="D73" s="1">
        <v>219270.53</v>
      </c>
      <c r="E73" s="1" t="s">
        <v>135</v>
      </c>
    </row>
    <row r="74" spans="1:5">
      <c r="B74" t="s">
        <v>126</v>
      </c>
      <c r="C74" s="1" t="s">
        <v>127</v>
      </c>
      <c r="D74" s="1" t="s">
        <v>8</v>
      </c>
    </row>
    <row r="75" spans="1:5">
      <c r="B75" t="s">
        <v>128</v>
      </c>
      <c r="C75" s="1">
        <v>293670.46000000002</v>
      </c>
      <c r="D75" s="1">
        <v>293670.46000000002</v>
      </c>
    </row>
    <row r="76" spans="1:5">
      <c r="B76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Stanley</dc:creator>
  <cp:lastModifiedBy>Tina Stanley</cp:lastModifiedBy>
  <dcterms:created xsi:type="dcterms:W3CDTF">2016-02-23T20:25:17Z</dcterms:created>
  <dcterms:modified xsi:type="dcterms:W3CDTF">2016-03-01T18:56:50Z</dcterms:modified>
</cp:coreProperties>
</file>